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69" documentId="13_ncr:1_{1895015C-587D-468A-948F-D0518A5A84EB}" xr6:coauthVersionLast="47" xr6:coauthVersionMax="47" xr10:uidLastSave="{46391CB7-67C4-4316-9D15-DECF9079AEFB}"/>
  <bookViews>
    <workbookView xWindow="-110" yWindow="-110" windowWidth="19420" windowHeight="1042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lance SIACAP" sheetId="43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5">'Balance SIACAP'!$B$1:$X$37</definedName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<sst xmlns="http://schemas.openxmlformats.org/spreadsheetml/2006/main" count="663" uniqueCount="345">
  <si>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</si>
  <si>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</si>
  <si>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</si>
  <si>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</si>
  <si>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</si>
  <si>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</si>
  <si>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</si>
  <si>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</si>
  <si>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</si>
  <si>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</si>
  <si>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</si>
  <si>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</si>
  <si>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</si>
  <si>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</si>
  <si>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</si>
  <si>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</si>
  <si>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</si>
  <si>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</si>
  <si>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</si>
  <si>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</si>
  <si>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</si>
  <si>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</si>
  <si>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</si>
  <si>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</si>
  <si>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</si>
  <si>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</si>
  <si>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</si>
  <si>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</si>
  <si>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</si>
  <si>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</si>
  <si>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</si>
  <si>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</si>
  <si>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</si>
  <si>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</si>
  <si>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</si>
  <si>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</si>
  <si>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</si>
  <si>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</si>
  <si>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</si>
  <si>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</si>
  <si>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</si>
  <si>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</si>
  <si>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</si>
  <si>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</si>
  <si>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</si>
  <si>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</si>
  <si>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</si>
  <si>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</si>
  <si>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</si>
  <si>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</si>
  <si>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</si>
  <si>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</si>
  <si>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</si>
  <si>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</si>
  <si>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</si>
  <si>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</si>
  <si>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</si>
  <si>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</si>
  <si>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</si>
  <si>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</si>
  <si>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</si>
  <si>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</si>
  <si>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</si>
  <si>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</si>
  <si>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</si>
  <si>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</si>
  <si>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</si>
  <si>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</si>
  <si>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</si>
  <si>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</si>
  <si>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</si>
  <si>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</si>
  <si>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</si>
  <si>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</si>
  <si>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</si>
  <si>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</si>
  <si>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</si>
  <si>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</si>
  <si>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</si>
  <si>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</si>
  <si>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</si>
  <si>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</si>
  <si>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</si>
  <si>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</si>
  <si>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</si>
  <si>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</si>
  <si>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</si>
  <si>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</si>
  <si>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</si>
  <si>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</si>
  <si>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</si>
  <si>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</si>
  <si>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</si>
  <si>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</si>
  <si>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</si>
  <si>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</si>
  <si>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</si>
  <si>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</si>
  <si>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</si>
  <si>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</si>
  <si>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</si>
  <si>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</si>
  <si>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</si>
  <si>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</si>
  <si>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</si>
  <si>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</si>
  <si>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</si>
  <si>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</si>
  <si>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</si>
  <si>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</si>
  <si>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</si>
  <si>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</si>
  <si>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</si>
  <si>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</si>
  <si>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</si>
  <si>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</si>
  <si>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</si>
  <si>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</si>
  <si>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</si>
  <si>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</si>
  <si>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</si>
  <si>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</si>
  <si>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</si>
  <si>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</si>
  <si>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</si>
  <si>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</si>
  <si>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</si>
  <si>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</si>
  <si>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</si>
  <si>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</si>
  <si>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</si>
  <si>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</si>
  <si>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</si>
  <si>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</si>
  <si>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</si>
  <si>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</si>
  <si>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</si>
  <si>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</si>
  <si>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</si>
  <si>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</si>
  <si>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</si>
  <si>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</si>
  <si>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</si>
  <si>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</si>
  <si>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</si>
  <si>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</si>
  <si>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</si>
  <si>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</si>
  <si>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</si>
  <si>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</si>
  <si>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</si>
  <si>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</si>
  <si>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</si>
  <si>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</si>
  <si>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</si>
  <si>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</si>
  <si>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</si>
  <si>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</si>
  <si>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</si>
  <si>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</si>
  <si>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</si>
  <si>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</si>
  <si>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</si>
  <si>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</si>
  <si>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</si>
  <si>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</si>
  <si>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</si>
  <si>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</si>
  <si>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</si>
  <si>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</si>
  <si>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</si>
  <si>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</si>
  <si>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</si>
  <si>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</si>
  <si>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</si>
  <si>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</si>
  <si>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</si>
  <si>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</si>
  <si>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</si>
  <si>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</si>
  <si>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</si>
  <si>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</si>
  <si>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</si>
  <si>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</si>
  <si>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</si>
  <si>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</si>
  <si>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</si>
  <si>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</si>
  <si>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</si>
  <si>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</si>
  <si>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</si>
  <si>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</si>
  <si>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</si>
  <si>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</si>
  <si>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</si>
  <si>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</si>
  <si>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</si>
  <si>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</si>
  <si>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</si>
  <si>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</si>
  <si>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</si>
  <si>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</si>
  <si>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</si>
  <si>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</si>
  <si>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</si>
  <si>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</si>
  <si>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</si>
  <si>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</si>
  <si>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</si>
  <si>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</si>
  <si>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</si>
  <si>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</si>
  <si>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</si>
  <si>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</si>
  <si>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</si>
  <si>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</si>
  <si>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</si>
  <si>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</si>
  <si>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</si>
  <si>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</si>
  <si>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</si>
  <si>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</si>
  <si>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</si>
  <si>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</si>
  <si>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</si>
  <si>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</si>
  <si>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</si>
  <si>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</si>
  <si>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</si>
  <si>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</si>
  <si>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</si>
  <si>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</si>
  <si>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</si>
  <si>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</si>
  <si>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</si>
  <si>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</si>
  <si>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</si>
  <si>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</si>
  <si>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</si>
  <si>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</si>
  <si>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</si>
  <si>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</si>
  <si>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</si>
  <si>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</si>
  <si>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</si>
  <si>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</si>
  <si>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</si>
  <si>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</si>
  <si>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</si>
  <si>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</si>
  <si>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</si>
  <si>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</si>
  <si>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</si>
  <si>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</si>
  <si>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</si>
  <si>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</si>
  <si>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</si>
  <si>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</si>
  <si>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</si>
  <si>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</si>
  <si>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</si>
  <si>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</si>
  <si>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</si>
  <si>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</si>
  <si>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</si>
  <si>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</si>
  <si>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</si>
  <si>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</si>
  <si>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</si>
  <si>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</si>
  <si>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</si>
  <si>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</si>
  <si>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</si>
  <si>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</si>
  <si>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</si>
  <si>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</si>
  <si>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</si>
  <si>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</si>
  <si>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</si>
  <si>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</si>
  <si>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</si>
  <si>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</si>
  <si>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</si>
  <si>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</si>
  <si>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</si>
  <si>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</si>
  <si>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</si>
  <si>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</si>
  <si>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</si>
  <si>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</si>
  <si>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</si>
  <si>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</si>
  <si>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</si>
  <si>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</si>
  <si>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</si>
  <si>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</si>
  <si>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</si>
  <si>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</si>
  <si>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</si>
  <si>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</si>
  <si>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</si>
  <si>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</si>
  <si>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</si>
  <si>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</si>
  <si>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</si>
  <si>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</si>
  <si>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</si>
  <si>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</si>
  <si>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</si>
  <si>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</si>
  <si>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</si>
  <si>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marz 2019</t>
  </si>
  <si>
    <t>Bancos Marz 2019</t>
  </si>
  <si>
    <t>Al 31 de Marzo 2019</t>
  </si>
  <si>
    <t>Bancos Jun 2019</t>
  </si>
  <si>
    <t>Total B+V+S Jun 2019</t>
  </si>
  <si>
    <t>Al 30 de Junio 2019</t>
  </si>
  <si>
    <t>Total B+V+S Sept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</si>
  <si>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</si>
  <si>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</si>
  <si>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</si>
  <si>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</si>
  <si>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</si>
  <si>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</si>
  <si>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</si>
  <si>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</si>
  <si>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Total SIACAP Dic 2019</t>
  </si>
  <si>
    <t>Total SIACAP marz 2020</t>
  </si>
  <si>
    <t>Total SIACAP Jun 2020</t>
  </si>
  <si>
    <t>Total SIACAP Sept 2020</t>
  </si>
  <si>
    <t>Total SIACAP Dic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</si>
  <si>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</si>
  <si>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</si>
  <si>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</si>
  <si>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</si>
  <si>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</si>
  <si>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</si>
  <si>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</si>
  <si>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</si>
  <si>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</si>
  <si>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</si>
  <si>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Total SIACAP Dic 2021</t>
  </si>
  <si>
    <t>Total SIACAP Dic 2022</t>
  </si>
  <si>
    <t>Total SIACAP Jun 2023</t>
  </si>
  <si>
    <t>Diciembre 2022/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</si>
</sst>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0.00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8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29" fillId="0" borderId="70" xfId="1" applyNumberFormat="1" applyFont="1" applyBorder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3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5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43" fontId="4" fillId="36" borderId="1" xfId="1" applyFont="1" applyFill="1" applyBorder="1" applyAlignment="1">
      <alignment horizontal="center" vertical="center" wrapText="1"/>
    </xf>
    <xf numFmtId="17" fontId="4" fillId="36" borderId="65" xfId="1" applyNumberFormat="1" applyFont="1" applyFill="1" applyBorder="1" applyAlignment="1">
      <alignment horizontal="center" vertical="center" wrapText="1"/>
    </xf>
    <xf numFmtId="17" fontId="4" fillId="36" borderId="1" xfId="1" applyNumberFormat="1" applyFont="1" applyFill="1" applyBorder="1" applyAlignment="1">
      <alignment horizontal="center" vertical="center" wrapText="1"/>
    </xf>
    <xf numFmtId="167" fontId="5" fillId="0" borderId="70" xfId="1" applyNumberFormat="1" applyFont="1" applyFill="1" applyBorder="1" applyAlignment="1">
      <alignment horizontal="right" vertical="center"/>
    </xf>
    <xf numFmtId="167" fontId="5" fillId="0" borderId="70" xfId="1" applyNumberFormat="1" applyFont="1" applyFill="1" applyBorder="1" applyAlignment="1">
      <alignment horizontal="center" vertical="center"/>
    </xf>
    <xf numFmtId="168" fontId="5" fillId="0" borderId="70" xfId="1" applyNumberFormat="1" applyFont="1" applyFill="1" applyBorder="1" applyAlignment="1">
      <alignment horizontal="right" vertical="center"/>
    </xf>
    <xf numFmtId="169" fontId="0" fillId="0" borderId="0" xfId="7" applyNumberFormat="1" applyFont="1" applyAlignment="1">
      <alignment vertical="center"/>
    </xf>
    <xf numFmtId="168" fontId="29" fillId="0" borderId="74" xfId="1" applyNumberFormat="1" applyFont="1" applyFill="1" applyBorder="1" applyAlignment="1">
      <alignment horizontal="right" vertical="center"/>
    </xf>
    <xf numFmtId="168" fontId="5" fillId="0" borderId="70" xfId="1" applyNumberFormat="1" applyFont="1" applyFill="1" applyBorder="1" applyAlignment="1">
      <alignment horizontal="center" vertical="center"/>
    </xf>
    <xf numFmtId="164" fontId="0" fillId="0" borderId="61" xfId="1" applyNumberFormat="1" applyFont="1" applyFill="1" applyBorder="1" applyAlignment="1">
      <alignment horizontal="left" vertical="center"/>
    </xf>
    <xf numFmtId="166" fontId="5" fillId="0" borderId="70" xfId="1" applyNumberFormat="1" applyFont="1" applyFill="1" applyBorder="1" applyAlignment="1">
      <alignment horizontal="center" vertical="center"/>
    </xf>
    <xf numFmtId="164" fontId="0" fillId="36" borderId="61" xfId="1" applyNumberFormat="1" applyFont="1" applyFill="1" applyBorder="1" applyAlignment="1">
      <alignment horizontal="left" vertical="center"/>
    </xf>
    <xf numFmtId="164" fontId="5" fillId="37" borderId="70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center" vertical="center"/>
    </xf>
    <xf numFmtId="166" fontId="29" fillId="0" borderId="74" xfId="1" applyNumberFormat="1" applyFont="1" applyFill="1" applyBorder="1" applyAlignment="1">
      <alignment horizontal="right" vertical="center"/>
    </xf>
    <xf numFmtId="164" fontId="29" fillId="36" borderId="7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6" fontId="5" fillId="0" borderId="75" xfId="1" applyNumberFormat="1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7" fontId="5" fillId="36" borderId="70" xfId="1" applyNumberFormat="1" applyFont="1" applyFill="1" applyBorder="1" applyAlignment="1">
      <alignment horizontal="right" vertical="center"/>
    </xf>
    <xf numFmtId="168" fontId="29" fillId="36" borderId="74" xfId="1" applyNumberFormat="1" applyFont="1" applyFill="1" applyBorder="1" applyAlignment="1">
      <alignment horizontal="right" vertical="center"/>
    </xf>
    <xf numFmtId="166" fontId="29" fillId="36" borderId="74" xfId="1" applyNumberFormat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1" customWidth="1"/>
    <col min="2" max="2" width="4.7265625" style="188" customWidth="1"/>
    <col min="3" max="3" width="55.81640625" style="71" customWidth="1"/>
    <col min="4" max="5" width="18.453125" style="71" bestFit="1" customWidth="1"/>
    <col min="6" max="6" width="16.54296875" style="71" bestFit="1" customWidth="1"/>
    <col min="7" max="16384" width="11.453125" style="71"/>
  </cols>
  <sheetData>
    <row r="1" spans="1:6" s="4" customFormat="1" ht="10.15" customHeight="1" x14ac:dyDescent="0.35"/>
    <row r="2" spans="1:6" s="8" customFormat="1" ht="15" customHeight="1" x14ac:dyDescent="0.35">
      <c r="A2" s="374" t="s">
        <v>140</v>
      </c>
      <c r="B2" s="5"/>
      <c r="C2" s="6"/>
      <c r="D2" s="7"/>
      <c r="E2" s="7"/>
      <c r="F2" s="163"/>
    </row>
    <row r="3" spans="1:6" s="12" customFormat="1" ht="26.5" thickBot="1" x14ac:dyDescent="0.4">
      <c r="A3" s="37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4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4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3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3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3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3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3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4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4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3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4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4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3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4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4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4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3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3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3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4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4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3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3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3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3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4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4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4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4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4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4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3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3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3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4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4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3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3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3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4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4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3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3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3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3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4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4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4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4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4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3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3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3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3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4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4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3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3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4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4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3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3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3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3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4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4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3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3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3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3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3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3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3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3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3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3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4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4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4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3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3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3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4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4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3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3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3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4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4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3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3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4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4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3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8" t="s">
        <v>119</v>
      </c>
      <c r="B1" s="378"/>
      <c r="C1" s="378"/>
      <c r="D1" s="378"/>
    </row>
    <row r="2" spans="1:4" ht="18.5" x14ac:dyDescent="0.35">
      <c r="A2" s="378" t="s">
        <v>261</v>
      </c>
      <c r="B2" s="378"/>
      <c r="C2" s="378"/>
      <c r="D2" s="378"/>
    </row>
    <row r="3" spans="1:4" ht="18.5" x14ac:dyDescent="0.35">
      <c r="A3" s="378" t="s">
        <v>316</v>
      </c>
      <c r="B3" s="378"/>
      <c r="C3" s="378"/>
      <c r="D3" s="378"/>
    </row>
    <row r="5" spans="1:4" x14ac:dyDescent="0.35">
      <c r="A5" s="383" t="s">
        <v>262</v>
      </c>
      <c r="B5" s="385" t="s">
        <v>263</v>
      </c>
      <c r="C5" s="385" t="s">
        <v>264</v>
      </c>
      <c r="D5" s="385" t="s">
        <v>1</v>
      </c>
    </row>
    <row r="6" spans="1:4" x14ac:dyDescent="0.35">
      <c r="A6" s="384"/>
      <c r="B6" s="386"/>
      <c r="C6" s="386"/>
      <c r="D6" s="386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0.14427146474816746</v>
      </c>
      <c r="C8" s="319">
        <v>0.31</v>
      </c>
      <c r="D8" s="324">
        <v>0.2313212211404877</v>
      </c>
    </row>
    <row r="9" spans="1:4" x14ac:dyDescent="0.35">
      <c r="A9" s="259" t="s">
        <v>266</v>
      </c>
      <c r="B9" s="260">
        <v>0.20804470173556547</v>
      </c>
      <c r="C9" s="319">
        <v>0.5</v>
      </c>
      <c r="D9" s="324">
        <v>0.37479495894559872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1.5053520588123712E-2</v>
      </c>
      <c r="C12" s="316">
        <v>0.05</v>
      </c>
      <c r="D12" s="325">
        <v>5.6211087377032252E-2</v>
      </c>
    </row>
    <row r="13" spans="1:4" x14ac:dyDescent="0.35">
      <c r="A13" s="259" t="s">
        <v>269</v>
      </c>
      <c r="B13" s="268">
        <v>0.11774700441232241</v>
      </c>
      <c r="C13" s="316">
        <v>0.15</v>
      </c>
      <c r="D13" s="325">
        <v>0.14683964123371271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0.12784631475982022</v>
      </c>
      <c r="C16" s="319">
        <v>0.36</v>
      </c>
      <c r="D16" s="324">
        <v>0.38280594330495293</v>
      </c>
    </row>
    <row r="17" spans="1:4" x14ac:dyDescent="0.35">
      <c r="A17" s="264" t="s">
        <v>272</v>
      </c>
      <c r="B17" s="321">
        <v>0.15739658537834172</v>
      </c>
      <c r="C17" s="322">
        <v>0.83</v>
      </c>
      <c r="D17" s="326">
        <v>0.9923477949922912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8" t="s">
        <v>119</v>
      </c>
      <c r="B1" s="378"/>
      <c r="C1" s="378"/>
      <c r="D1" s="378"/>
    </row>
    <row r="2" spans="1:4" ht="18.5" x14ac:dyDescent="0.35">
      <c r="A2" s="378" t="s">
        <v>261</v>
      </c>
      <c r="B2" s="378"/>
      <c r="C2" s="378"/>
      <c r="D2" s="378"/>
    </row>
    <row r="3" spans="1:4" ht="18.5" x14ac:dyDescent="0.35">
      <c r="A3" s="378" t="s">
        <v>313</v>
      </c>
      <c r="B3" s="378"/>
      <c r="C3" s="378"/>
      <c r="D3" s="378"/>
    </row>
    <row r="5" spans="1:4" x14ac:dyDescent="0.35">
      <c r="A5" s="383" t="s">
        <v>262</v>
      </c>
      <c r="B5" s="385" t="s">
        <v>263</v>
      </c>
      <c r="C5" s="385" t="s">
        <v>264</v>
      </c>
      <c r="D5" s="385" t="s">
        <v>1</v>
      </c>
    </row>
    <row r="6" spans="1:4" x14ac:dyDescent="0.35">
      <c r="A6" s="384"/>
      <c r="B6" s="386"/>
      <c r="C6" s="386"/>
      <c r="D6" s="386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0.139148409876616</v>
      </c>
      <c r="C8" s="319">
        <v>0.33</v>
      </c>
      <c r="D8" s="301">
        <v>0.23729578164828066</v>
      </c>
    </row>
    <row r="9" spans="1:4" x14ac:dyDescent="0.35">
      <c r="A9" s="259" t="s">
        <v>266</v>
      </c>
      <c r="B9" s="260">
        <v>0.2012108650434665</v>
      </c>
      <c r="C9" s="319">
        <v>0.55000000000000004</v>
      </c>
      <c r="D9" s="301">
        <v>0.37622342900957495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1.6061764891449639E-2</v>
      </c>
      <c r="C12" s="316">
        <v>5.239564310986182E-2</v>
      </c>
      <c r="D12" s="300">
        <v>6.2017203429937731E-2</v>
      </c>
    </row>
    <row r="13" spans="1:4" x14ac:dyDescent="0.35">
      <c r="A13" s="259" t="s">
        <v>269</v>
      </c>
      <c r="B13" s="268">
        <v>0.12870342636231211</v>
      </c>
      <c r="C13" s="316">
        <v>0.14179836886725192</v>
      </c>
      <c r="D13" s="300">
        <v>0.16794587236705785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0.12479671556089172</v>
      </c>
      <c r="C16" s="319">
        <v>0.37</v>
      </c>
      <c r="D16" s="301">
        <v>0.36926899456269247</v>
      </c>
    </row>
    <row r="17" spans="1:4" x14ac:dyDescent="0.35">
      <c r="A17" s="264" t="s">
        <v>272</v>
      </c>
      <c r="B17" s="321">
        <v>0.15258104958859181</v>
      </c>
      <c r="C17" s="322">
        <v>0.9</v>
      </c>
      <c r="D17" s="302">
        <v>1.0105873675332708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38" customWidth="1"/>
    <col min="2" max="2" width="5.453125" style="72" customWidth="1"/>
    <col min="3" max="3" width="85" style="205" bestFit="1" customWidth="1"/>
    <col min="4" max="4" width="16.453125" style="138" customWidth="1"/>
    <col min="5" max="6" width="16.54296875" style="138" bestFit="1" customWidth="1"/>
    <col min="7" max="16384" width="11.453125" style="138"/>
  </cols>
  <sheetData>
    <row r="1" spans="1:5" s="73" customFormat="1" ht="11.5" x14ac:dyDescent="0.35">
      <c r="B1" s="223"/>
      <c r="C1" s="189"/>
    </row>
    <row r="2" spans="1:5" s="77" customFormat="1" ht="11.5" x14ac:dyDescent="0.35">
      <c r="A2" s="374" t="s">
        <v>140</v>
      </c>
      <c r="B2" s="74"/>
      <c r="C2" s="75"/>
      <c r="D2" s="76"/>
    </row>
    <row r="3" spans="1:5" s="77" customFormat="1" ht="66.650000000000006" customHeight="1" thickBot="1" x14ac:dyDescent="0.4">
      <c r="A3" s="375"/>
      <c r="B3" s="78"/>
      <c r="C3" s="79" t="s">
        <v>249</v>
      </c>
      <c r="D3" s="80" t="s">
        <v>78</v>
      </c>
    </row>
    <row r="4" spans="1:5" s="73" customFormat="1" ht="19.75" customHeight="1" thickBot="1" x14ac:dyDescent="0.4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4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3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3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4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4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3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3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4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4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4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3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3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4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4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3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3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4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4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4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3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3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3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3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4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4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4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4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3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3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4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4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3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3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3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3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3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3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4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4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4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4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3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3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3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3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4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4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3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3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3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3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3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3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3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3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3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3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3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3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4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4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4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4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4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4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3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3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3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4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4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3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4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4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4" customWidth="1"/>
    <col min="2" max="2" width="10.7265625" style="224" customWidth="1"/>
    <col min="3" max="3" width="39.81640625" style="224" customWidth="1"/>
    <col min="4" max="6" width="14.453125" style="224" customWidth="1"/>
    <col min="7" max="9" width="16.7265625" style="224" customWidth="1"/>
    <col min="10" max="10" width="15.453125" style="224" customWidth="1"/>
    <col min="11" max="11" width="16.54296875" style="224" customWidth="1"/>
    <col min="12" max="12" width="14.453125" style="224" customWidth="1"/>
    <col min="13" max="13" width="13.54296875" style="224" customWidth="1"/>
    <col min="14" max="14" width="14.453125" style="224" customWidth="1"/>
    <col min="15" max="15" width="17.26953125" style="224" customWidth="1"/>
    <col min="16" max="16" width="14.453125" style="224" customWidth="1"/>
    <col min="17" max="18" width="14" style="224" bestFit="1" customWidth="1"/>
    <col min="19" max="19" width="15.453125" style="224" customWidth="1"/>
    <col min="20" max="21" width="14.453125" style="224" customWidth="1"/>
    <col min="22" max="28" width="15.453125" style="224" customWidth="1"/>
    <col min="29" max="29" width="14.453125" style="224" customWidth="1"/>
    <col min="30" max="30" width="16.54296875" style="224" bestFit="1" customWidth="1"/>
    <col min="31" max="16384" width="11.453125" style="224"/>
  </cols>
  <sheetData>
    <row r="1" spans="2:30" s="225" customFormat="1" ht="21.4" customHeight="1" x14ac:dyDescent="0.3">
      <c r="D1" s="242" t="s">
        <v>252</v>
      </c>
    </row>
    <row r="2" spans="2:30" s="225" customFormat="1" ht="15.5" x14ac:dyDescent="0.35">
      <c r="D2" s="243" t="s">
        <v>255</v>
      </c>
    </row>
    <row r="3" spans="2:30" s="225" customFormat="1" ht="15.5" x14ac:dyDescent="0.35">
      <c r="D3" s="244" t="s">
        <v>256</v>
      </c>
    </row>
    <row r="4" spans="2:30" s="225" customFormat="1" ht="15.5" x14ac:dyDescent="0.35">
      <c r="D4" s="244" t="s">
        <v>257</v>
      </c>
    </row>
    <row r="5" spans="2:30" s="225" customFormat="1" ht="15.5" x14ac:dyDescent="0.25">
      <c r="Z5" s="253" t="s">
        <v>258</v>
      </c>
      <c r="AA5" s="249"/>
      <c r="AB5" s="249"/>
      <c r="AC5" s="249"/>
    </row>
    <row r="6" spans="2:30" s="77" customFormat="1" ht="66.650000000000006" customHeight="1" x14ac:dyDescent="0.3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2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2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2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2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2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2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2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2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2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2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2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2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2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2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2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2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2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2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2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2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2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2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2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2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2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2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2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2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2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2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2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2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2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2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2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2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2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2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2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2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2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2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2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2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2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2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2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2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2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2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2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2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2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2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2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2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2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2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2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2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2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2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2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2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2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2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2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2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2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2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2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2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2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2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4" customWidth="1"/>
    <col min="2" max="2" width="6" style="224" customWidth="1"/>
    <col min="3" max="3" width="10.7265625" style="224" customWidth="1"/>
    <col min="4" max="4" width="66.453125" style="224" customWidth="1"/>
    <col min="5" max="5" width="13.54296875" style="224" customWidth="1"/>
    <col min="6" max="6" width="14.453125" style="224" customWidth="1"/>
    <col min="7" max="7" width="15.453125" style="224" customWidth="1"/>
    <col min="8" max="11" width="13.54296875" style="224" customWidth="1"/>
    <col min="12" max="12" width="13" style="224" customWidth="1"/>
    <col min="13" max="13" width="13.54296875" style="224" customWidth="1"/>
    <col min="14" max="14" width="14.453125" style="224" customWidth="1"/>
    <col min="15" max="15" width="17" style="224" customWidth="1"/>
    <col min="16" max="16" width="15.453125" style="224" customWidth="1"/>
    <col min="17" max="17" width="14.453125" style="224" customWidth="1"/>
    <col min="18" max="18" width="13.54296875" style="224" customWidth="1"/>
    <col min="19" max="21" width="14.453125" style="224" customWidth="1"/>
    <col min="22" max="22" width="14" style="224" bestFit="1" customWidth="1"/>
    <col min="23" max="23" width="14.453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4296875" style="224" customWidth="1"/>
    <col min="30" max="30" width="14.453125" style="224" customWidth="1"/>
    <col min="31" max="31" width="16.54296875" style="224" bestFit="1" customWidth="1"/>
    <col min="32" max="16384" width="11.453125" style="224"/>
  </cols>
  <sheetData>
    <row r="1" spans="2:31" s="225" customFormat="1" ht="14.9" customHeight="1" x14ac:dyDescent="0.25"/>
    <row r="2" spans="2:31" s="225" customFormat="1" ht="79.5" customHeight="1" x14ac:dyDescent="0.25">
      <c r="C2" s="377" t="s">
        <v>253</v>
      </c>
      <c r="D2" s="377"/>
    </row>
    <row r="3" spans="2:31" s="225" customFormat="1" ht="10.15" customHeight="1" x14ac:dyDescent="0.25"/>
    <row r="4" spans="2:31" s="225" customFormat="1" ht="24" customHeight="1" x14ac:dyDescent="0.25">
      <c r="B4" s="376"/>
      <c r="C4" s="376"/>
    </row>
    <row r="5" spans="2:31" s="225" customFormat="1" ht="14" x14ac:dyDescent="0.2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3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650000000000006" customHeight="1" x14ac:dyDescent="0.3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2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2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2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2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2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2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2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2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2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2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2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2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2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2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2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2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2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2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2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2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2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2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2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2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2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2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2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2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2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2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2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2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2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2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2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2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2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2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2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2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2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2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2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2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2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2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2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2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2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2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2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2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2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2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2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2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2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2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2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2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2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2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2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2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2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2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2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2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2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2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2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2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2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2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2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2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2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2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2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2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2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2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2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2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2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2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2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2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2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2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2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2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2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2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78" t="s">
        <v>119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</row>
    <row r="2" spans="2:28" ht="18.5" x14ac:dyDescent="0.35">
      <c r="B2" s="378" t="s">
        <v>273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</row>
    <row r="3" spans="2:28" ht="18.5" x14ac:dyDescent="0.35">
      <c r="B3" s="378" t="s">
        <v>274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</row>
    <row r="4" spans="2:28" ht="18.5" x14ac:dyDescent="0.35">
      <c r="B4" s="378" t="s">
        <v>333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</row>
    <row r="5" spans="2:28" ht="18.5" x14ac:dyDescent="0.35">
      <c r="B5" s="269"/>
      <c r="C5" s="269"/>
      <c r="D5" s="269"/>
      <c r="E5" s="269"/>
      <c r="F5" s="269"/>
      <c r="G5" s="269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269"/>
      <c r="Y5" s="269"/>
    </row>
    <row r="6" spans="2:28" ht="29" x14ac:dyDescent="0.35">
      <c r="B6" s="261" t="s">
        <v>0</v>
      </c>
      <c r="C6" s="254" t="s">
        <v>295</v>
      </c>
      <c r="D6" s="254" t="s">
        <v>296</v>
      </c>
      <c r="E6" s="254" t="s">
        <v>297</v>
      </c>
      <c r="F6" s="254" t="s">
        <v>299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321</v>
      </c>
      <c r="Q6" s="254" t="s">
        <v>322</v>
      </c>
      <c r="R6" s="254" t="s">
        <v>323</v>
      </c>
      <c r="S6" s="254" t="s">
        <v>324</v>
      </c>
      <c r="T6" s="254" t="s">
        <v>325</v>
      </c>
      <c r="U6" s="254" t="s">
        <v>334</v>
      </c>
      <c r="V6" s="254" t="s">
        <v>335</v>
      </c>
      <c r="W6" s="254" t="s">
        <v>336</v>
      </c>
      <c r="X6" s="270" t="s">
        <v>259</v>
      </c>
      <c r="Y6" s="307" t="s">
        <v>260</v>
      </c>
    </row>
    <row r="7" spans="2:28" x14ac:dyDescent="0.3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3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5">
        <f>+U8/Q8-1</f>
        <v>-3.4109936426907073E-2</v>
      </c>
      <c r="AB8" s="277"/>
    </row>
    <row r="9" spans="2:28" x14ac:dyDescent="0.3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5">
        <f t="shared" ref="Y9:Y11" si="1">+U9/Q9-1</f>
        <v>4.3609391079153514E-3</v>
      </c>
    </row>
    <row r="10" spans="2:28" x14ac:dyDescent="0.3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5">
        <f t="shared" si="1"/>
        <v>-4.9139706637255642E-2</v>
      </c>
      <c r="Z10" s="255"/>
      <c r="AA10" s="277"/>
    </row>
    <row r="11" spans="2:28" x14ac:dyDescent="0.3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5">
        <f t="shared" si="1"/>
        <v>0.11088463330259657</v>
      </c>
      <c r="Z11" s="255"/>
      <c r="AA11" s="277"/>
    </row>
    <row r="12" spans="2:28" x14ac:dyDescent="0.3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5">
        <v>0</v>
      </c>
      <c r="Z12" s="255"/>
      <c r="AA12" s="277"/>
    </row>
    <row r="13" spans="2:28" x14ac:dyDescent="0.3">
      <c r="B13" s="274" t="s">
        <v>7</v>
      </c>
      <c r="C13" s="287">
        <v>3665</v>
      </c>
      <c r="D13" s="287">
        <v>4119</v>
      </c>
      <c r="E13" s="276">
        <v>3906.49</v>
      </c>
      <c r="F13" s="287">
        <v>4203.7700461309996</v>
      </c>
      <c r="G13" s="287">
        <v>4175.2207150100003</v>
      </c>
      <c r="H13" s="287">
        <v>4442.0327057909999</v>
      </c>
      <c r="I13" s="287">
        <v>4470.7115742440001</v>
      </c>
      <c r="J13" s="290">
        <v>4614.1326235500001</v>
      </c>
      <c r="K13" s="290">
        <v>4740.5007184899996</v>
      </c>
      <c r="L13" s="290">
        <v>5217.5709402109997</v>
      </c>
      <c r="M13" s="290">
        <v>5261.4271478459996</v>
      </c>
      <c r="N13" s="290">
        <v>5393.7738278710003</v>
      </c>
      <c r="O13" s="290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5">
        <f>+U13/Q13-1</f>
        <v>0.13480015109745458</v>
      </c>
      <c r="Z13" s="255"/>
      <c r="AA13" s="277"/>
    </row>
    <row r="14" spans="2:28" s="280" customFormat="1" ht="15" thickBot="1" x14ac:dyDescent="0.4">
      <c r="B14" s="278" t="s">
        <v>276</v>
      </c>
      <c r="C14" s="296">
        <v>121039.2</v>
      </c>
      <c r="D14" s="296">
        <v>120136</v>
      </c>
      <c r="E14" s="296">
        <v>118767.55</v>
      </c>
      <c r="F14" s="296">
        <f t="shared" ref="F14:N14" si="2">SUM(F8:F13)</f>
        <v>119571.0550065026</v>
      </c>
      <c r="G14" s="296">
        <f t="shared" si="2"/>
        <v>119736.60956903899</v>
      </c>
      <c r="H14" s="296">
        <f t="shared" si="2"/>
        <v>117745.33517114499</v>
      </c>
      <c r="I14" s="296">
        <f t="shared" si="2"/>
        <v>117889.67880037389</v>
      </c>
      <c r="J14" s="296">
        <f t="shared" si="2"/>
        <v>118523.3463762647</v>
      </c>
      <c r="K14" s="296">
        <f t="shared" si="2"/>
        <v>121483.88531261738</v>
      </c>
      <c r="L14" s="296">
        <f t="shared" si="2"/>
        <v>121488.132463962</v>
      </c>
      <c r="M14" s="296">
        <f t="shared" si="2"/>
        <v>121028.65480512001</v>
      </c>
      <c r="N14" s="296">
        <f t="shared" si="2"/>
        <v>122562.69677394601</v>
      </c>
      <c r="O14" s="296">
        <f t="shared" ref="O14:U14" si="3">SUM(O8:O13)</f>
        <v>124990.36559986099</v>
      </c>
      <c r="P14" s="296">
        <f t="shared" si="3"/>
        <v>125264.1761806201</v>
      </c>
      <c r="Q14" s="296">
        <f t="shared" si="3"/>
        <v>129189.04879568901</v>
      </c>
      <c r="R14" s="296">
        <f t="shared" si="3"/>
        <v>130367.33943054508</v>
      </c>
      <c r="S14" s="296">
        <f t="shared" si="3"/>
        <v>130352.42361324535</v>
      </c>
      <c r="T14" s="296">
        <f t="shared" si="3"/>
        <v>129218.86449966708</v>
      </c>
      <c r="U14" s="296">
        <f t="shared" si="3"/>
        <v>128984.22364924301</v>
      </c>
      <c r="V14" s="296"/>
      <c r="W14" s="296"/>
      <c r="X14" s="296">
        <f>+U14-Q14</f>
        <v>-204.82514644600451</v>
      </c>
      <c r="Y14" s="304">
        <f>+U14/Q14-1</f>
        <v>-1.5854683377221068E-3</v>
      </c>
      <c r="Z14" s="277"/>
      <c r="AA14" s="277"/>
    </row>
    <row r="15" spans="2:28" ht="15" thickTop="1" x14ac:dyDescent="0.35">
      <c r="B15" s="274"/>
      <c r="C15" s="275"/>
      <c r="D15" s="275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0"/>
      <c r="W15" s="290"/>
      <c r="X15" s="275"/>
      <c r="Y15" s="275"/>
    </row>
    <row r="16" spans="2:28" x14ac:dyDescent="0.3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35">
      <c r="B17" s="274"/>
      <c r="C17" s="275"/>
      <c r="D17" s="275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75"/>
      <c r="Y17" s="275"/>
    </row>
    <row r="18" spans="2:27" x14ac:dyDescent="0.3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5">
        <f>+U18/Q18-1</f>
        <v>4.3019276454168143E-2</v>
      </c>
      <c r="Z18" s="255"/>
      <c r="AA18" s="277"/>
    </row>
    <row r="19" spans="2:27" x14ac:dyDescent="0.3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5">
        <f t="shared" ref="Y19:Y20" si="5">+U19/Q19-1</f>
        <v>-0.21397868104443807</v>
      </c>
      <c r="Z19" s="255"/>
      <c r="AA19" s="277"/>
    </row>
    <row r="20" spans="2:27" x14ac:dyDescent="0.3">
      <c r="B20" s="274" t="s">
        <v>279</v>
      </c>
      <c r="C20" s="287">
        <v>2935</v>
      </c>
      <c r="D20" s="287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5">
        <f t="shared" si="5"/>
        <v>-5.6466691440828609E-2</v>
      </c>
      <c r="Z20" s="255"/>
      <c r="AA20" s="277"/>
    </row>
    <row r="21" spans="2:27" s="280" customFormat="1" ht="15" thickBot="1" x14ac:dyDescent="0.4">
      <c r="B21" s="278" t="s">
        <v>280</v>
      </c>
      <c r="C21" s="296">
        <v>107544</v>
      </c>
      <c r="D21" s="296">
        <v>106172</v>
      </c>
      <c r="E21" s="296">
        <v>104480.7</v>
      </c>
      <c r="F21" s="296">
        <f t="shared" ref="F21:N21" si="6">SUM(F18:F20)</f>
        <v>104883.8471931815</v>
      </c>
      <c r="G21" s="296">
        <f t="shared" si="6"/>
        <v>105423.86839175204</v>
      </c>
      <c r="H21" s="296">
        <f t="shared" si="6"/>
        <v>103670.70906198479</v>
      </c>
      <c r="I21" s="296">
        <f t="shared" si="6"/>
        <v>103571.6494201903</v>
      </c>
      <c r="J21" s="296">
        <f t="shared" si="6"/>
        <v>104053.3559080033</v>
      </c>
      <c r="K21" s="296">
        <f t="shared" si="6"/>
        <v>106738.4195003443</v>
      </c>
      <c r="L21" s="296">
        <f t="shared" si="6"/>
        <v>106326.81255262331</v>
      </c>
      <c r="M21" s="296">
        <f t="shared" si="6"/>
        <v>105555.5873082428</v>
      </c>
      <c r="N21" s="296">
        <f t="shared" si="6"/>
        <v>106519.6971740338</v>
      </c>
      <c r="O21" s="296">
        <f t="shared" ref="O21:U21" si="7">SUM(O18:O20)</f>
        <v>109094.14891123169</v>
      </c>
      <c r="P21" s="296">
        <f t="shared" si="7"/>
        <v>109394.7244461833</v>
      </c>
      <c r="Q21" s="296">
        <f t="shared" si="7"/>
        <v>113527.893233597</v>
      </c>
      <c r="R21" s="296">
        <f t="shared" si="7"/>
        <v>114606.85611671899</v>
      </c>
      <c r="S21" s="296">
        <f t="shared" si="7"/>
        <v>114733.951602168</v>
      </c>
      <c r="T21" s="296">
        <f t="shared" si="7"/>
        <v>113632.12101989551</v>
      </c>
      <c r="U21" s="296">
        <f t="shared" si="7"/>
        <v>113334.345327296</v>
      </c>
      <c r="V21" s="296"/>
      <c r="W21" s="296"/>
      <c r="X21" s="296">
        <f>+U21-Q21</f>
        <v>-193.54790630099887</v>
      </c>
      <c r="Y21" s="304">
        <f>+U21/Q21-1</f>
        <v>-1.7048489211611839E-3</v>
      </c>
      <c r="Z21" s="255"/>
      <c r="AA21" s="277"/>
    </row>
    <row r="22" spans="2:27" ht="15" thickTop="1" x14ac:dyDescent="0.35">
      <c r="B22" s="274"/>
      <c r="C22" s="275"/>
      <c r="D22" s="275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75"/>
      <c r="Y22" s="306"/>
      <c r="Z22" s="255"/>
    </row>
    <row r="23" spans="2:27" x14ac:dyDescent="0.3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35">
      <c r="B24" s="274"/>
      <c r="C24" s="275"/>
      <c r="D24" s="275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75"/>
      <c r="Y24" s="306"/>
      <c r="Z24" s="255"/>
    </row>
    <row r="25" spans="2:27" x14ac:dyDescent="0.3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5">
        <f t="shared" ref="Y25:Y28" si="9">+U25/Q25-1</f>
        <v>-2.7720476569657704E-2</v>
      </c>
      <c r="Z25" s="255"/>
      <c r="AA25" s="277"/>
    </row>
    <row r="26" spans="2:27" x14ac:dyDescent="0.3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5">
        <f t="shared" si="9"/>
        <v>0.42517406378040734</v>
      </c>
      <c r="Z26" s="255"/>
      <c r="AA26" s="277"/>
    </row>
    <row r="27" spans="2:27" x14ac:dyDescent="0.3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5">
        <f t="shared" si="9"/>
        <v>0.3932607125456633</v>
      </c>
      <c r="Z27" s="255"/>
      <c r="AA27" s="277"/>
    </row>
    <row r="28" spans="2:27" x14ac:dyDescent="0.3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5">
        <f t="shared" si="9"/>
        <v>-1.720136108509416</v>
      </c>
      <c r="Z28" s="255"/>
      <c r="AA28" s="277"/>
    </row>
    <row r="29" spans="2:27" x14ac:dyDescent="0.3">
      <c r="B29" s="283" t="s">
        <v>285</v>
      </c>
      <c r="C29" s="287">
        <v>4425</v>
      </c>
      <c r="D29" s="287">
        <v>4840</v>
      </c>
      <c r="E29" s="276">
        <v>4972.41</v>
      </c>
      <c r="F29" s="287">
        <v>5373.1093829439997</v>
      </c>
      <c r="G29" s="287">
        <v>5359.6900890699999</v>
      </c>
      <c r="H29" s="287">
        <v>5294.4533961699999</v>
      </c>
      <c r="I29" s="287">
        <v>5478.5843992979999</v>
      </c>
      <c r="J29" s="287">
        <v>5686.4098960580004</v>
      </c>
      <c r="K29" s="287">
        <v>5813.3361165269998</v>
      </c>
      <c r="L29" s="290">
        <v>6075.385418289</v>
      </c>
      <c r="M29" s="290">
        <v>6245.2749454739997</v>
      </c>
      <c r="N29" s="290">
        <v>6647.8490746509997</v>
      </c>
      <c r="O29" s="290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5">
        <f>+U29/Q29-1</f>
        <v>-0.10290301711996197</v>
      </c>
      <c r="Z29" s="255"/>
      <c r="AA29" s="277"/>
    </row>
    <row r="30" spans="2:27" s="280" customFormat="1" ht="15" thickBot="1" x14ac:dyDescent="0.4">
      <c r="B30" s="278" t="s">
        <v>286</v>
      </c>
      <c r="C30" s="296">
        <v>13495</v>
      </c>
      <c r="D30" s="296">
        <v>13964</v>
      </c>
      <c r="E30" s="296">
        <v>14287.721000000001</v>
      </c>
      <c r="F30" s="296">
        <f t="shared" ref="F30:N30" si="10">SUM(F25:F29)</f>
        <v>14687.207813098999</v>
      </c>
      <c r="G30" s="296">
        <f t="shared" si="10"/>
        <v>14312.740977228999</v>
      </c>
      <c r="H30" s="296">
        <f t="shared" si="10"/>
        <v>14074.62611148</v>
      </c>
      <c r="I30" s="296">
        <f t="shared" si="10"/>
        <v>14318.029379627998</v>
      </c>
      <c r="J30" s="296">
        <f t="shared" si="10"/>
        <v>14469.990470188</v>
      </c>
      <c r="K30" s="296">
        <f t="shared" si="10"/>
        <v>14745.465813186998</v>
      </c>
      <c r="L30" s="296">
        <f t="shared" si="10"/>
        <v>15161.319911129001</v>
      </c>
      <c r="M30" s="296">
        <f t="shared" si="10"/>
        <v>15473.067497173</v>
      </c>
      <c r="N30" s="296">
        <f t="shared" si="10"/>
        <v>16042.999599208</v>
      </c>
      <c r="O30" s="296">
        <f t="shared" ref="O30:U30" si="11">SUM(O25:O29)</f>
        <v>15896.216688052002</v>
      </c>
      <c r="P30" s="296">
        <f t="shared" si="11"/>
        <v>15869.451734899198</v>
      </c>
      <c r="Q30" s="296">
        <f t="shared" si="11"/>
        <v>15661.155562731145</v>
      </c>
      <c r="R30" s="296">
        <f t="shared" si="11"/>
        <v>15760.483314862418</v>
      </c>
      <c r="S30" s="296">
        <f t="shared" si="11"/>
        <v>15618.472012315986</v>
      </c>
      <c r="T30" s="296">
        <f t="shared" si="11"/>
        <v>15586.743478982542</v>
      </c>
      <c r="U30" s="296">
        <f t="shared" si="11"/>
        <v>15649.878322373257</v>
      </c>
      <c r="V30" s="296"/>
      <c r="W30" s="296"/>
      <c r="X30" s="296">
        <f>+U30-Q30</f>
        <v>-11.277240357887422</v>
      </c>
      <c r="Y30" s="304">
        <f>+U30/Q30-1</f>
        <v>-7.2007715603850109E-4</v>
      </c>
      <c r="Z30" s="255"/>
      <c r="AA30" s="277"/>
    </row>
    <row r="31" spans="2:27" ht="15" thickTop="1" x14ac:dyDescent="0.3">
      <c r="B31" s="274"/>
      <c r="C31" s="292"/>
      <c r="D31" s="275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75"/>
      <c r="Y31" s="305"/>
    </row>
    <row r="32" spans="2:27" s="280" customFormat="1" ht="15" thickBot="1" x14ac:dyDescent="0.4">
      <c r="B32" s="261" t="s">
        <v>287</v>
      </c>
      <c r="C32" s="296">
        <v>121039</v>
      </c>
      <c r="D32" s="296">
        <v>120136</v>
      </c>
      <c r="E32" s="296">
        <v>118768.421</v>
      </c>
      <c r="F32" s="296">
        <f t="shared" ref="F32:U32" si="12">+F30+F21</f>
        <v>119571.0550062805</v>
      </c>
      <c r="G32" s="296">
        <f t="shared" si="12"/>
        <v>119736.60936898104</v>
      </c>
      <c r="H32" s="296">
        <f t="shared" si="12"/>
        <v>117745.33517346479</v>
      </c>
      <c r="I32" s="296">
        <f t="shared" si="12"/>
        <v>117889.6787998183</v>
      </c>
      <c r="J32" s="296">
        <f t="shared" si="12"/>
        <v>118523.3463781913</v>
      </c>
      <c r="K32" s="296">
        <f t="shared" si="12"/>
        <v>121483.8853135313</v>
      </c>
      <c r="L32" s="296">
        <f t="shared" si="12"/>
        <v>121488.13246375231</v>
      </c>
      <c r="M32" s="296">
        <f t="shared" si="12"/>
        <v>121028.6548054158</v>
      </c>
      <c r="N32" s="296">
        <f t="shared" si="12"/>
        <v>122562.6967732418</v>
      </c>
      <c r="O32" s="296">
        <f t="shared" si="12"/>
        <v>124990.36559928369</v>
      </c>
      <c r="P32" s="296">
        <f t="shared" si="12"/>
        <v>125264.1761810825</v>
      </c>
      <c r="Q32" s="296">
        <f t="shared" si="12"/>
        <v>129189.04879632815</v>
      </c>
      <c r="R32" s="296">
        <f t="shared" si="12"/>
        <v>130367.33943158141</v>
      </c>
      <c r="S32" s="296">
        <f t="shared" si="12"/>
        <v>130352.423614484</v>
      </c>
      <c r="T32" s="296">
        <f t="shared" si="12"/>
        <v>129218.86449887804</v>
      </c>
      <c r="U32" s="296">
        <f t="shared" si="12"/>
        <v>128984.22364966926</v>
      </c>
      <c r="V32" s="296"/>
      <c r="W32" s="296"/>
      <c r="X32" s="296">
        <f>+U32-Q32</f>
        <v>-204.82514665888448</v>
      </c>
      <c r="Y32" s="304">
        <f>+U32/Q32-1</f>
        <v>-1.5854683393621283E-3</v>
      </c>
      <c r="Z32" s="255"/>
      <c r="AA32" s="277"/>
    </row>
    <row r="33" spans="2:27" ht="15" thickTop="1" x14ac:dyDescent="0.3">
      <c r="B33" s="274"/>
      <c r="C33" s="275"/>
      <c r="D33" s="275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75"/>
      <c r="Y33" s="308"/>
    </row>
    <row r="34" spans="2:27" x14ac:dyDescent="0.3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9">
        <f>+U34/Q34-1</f>
        <v>3.1685378504366035E-2</v>
      </c>
      <c r="Z34" s="255"/>
      <c r="AA34" s="277"/>
    </row>
    <row r="35" spans="2:27" x14ac:dyDescent="0.3">
      <c r="B35" s="297" t="s">
        <v>289</v>
      </c>
      <c r="C35" s="275">
        <v>16518</v>
      </c>
      <c r="D35" s="295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5">
        <f>+X35/Q35-1</f>
        <v>-0.81986705632915013</v>
      </c>
      <c r="Z35" s="255"/>
      <c r="AA35" s="277"/>
    </row>
    <row r="36" spans="2:27" x14ac:dyDescent="0.3">
      <c r="B36" s="297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5">
        <f>+U36/Q36-1</f>
        <v>-2.495571000272534E-3</v>
      </c>
      <c r="Z36" s="255"/>
      <c r="AA36" s="277"/>
    </row>
    <row r="37" spans="2:27" x14ac:dyDescent="0.35">
      <c r="B37" s="286"/>
      <c r="C37" s="293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</row>
    <row r="38" spans="2:27" x14ac:dyDescent="0.3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35">
      <c r="B39" s="289" t="s">
        <v>291</v>
      </c>
      <c r="C39" s="289"/>
      <c r="D39" s="289"/>
      <c r="E39" s="289"/>
      <c r="F39" s="289"/>
      <c r="G39" s="289"/>
      <c r="H39" s="289"/>
      <c r="I39" s="289"/>
      <c r="J39" s="298"/>
      <c r="K39" s="298"/>
      <c r="L39" s="298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</row>
    <row r="40" spans="2:27" x14ac:dyDescent="0.35">
      <c r="B40" s="289"/>
      <c r="C40" s="289"/>
      <c r="D40" s="289"/>
      <c r="E40" s="289"/>
      <c r="F40" s="289"/>
      <c r="G40" s="298"/>
      <c r="H40" s="298"/>
      <c r="I40" s="298"/>
      <c r="J40" s="298"/>
      <c r="K40" s="298"/>
      <c r="L40" s="298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</row>
    <row r="41" spans="2:27" x14ac:dyDescent="0.35"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89"/>
      <c r="V41" s="289"/>
      <c r="W41" s="289"/>
      <c r="X41" s="289"/>
      <c r="Y41" s="289"/>
    </row>
    <row r="42" spans="2:27" x14ac:dyDescent="0.35"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</row>
    <row r="43" spans="2:27" x14ac:dyDescent="0.35">
      <c r="B43" s="379" t="s">
        <v>262</v>
      </c>
      <c r="C43" s="381" t="s">
        <v>263</v>
      </c>
      <c r="F43" s="311">
        <v>43360</v>
      </c>
      <c r="G43" s="311">
        <v>43451</v>
      </c>
      <c r="H43" s="311">
        <v>43177</v>
      </c>
      <c r="I43" s="311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  <c r="V43" s="320"/>
      <c r="W43" s="320"/>
    </row>
    <row r="44" spans="2:27" x14ac:dyDescent="0.35">
      <c r="B44" s="380"/>
      <c r="C44" s="382"/>
      <c r="F44" s="312"/>
      <c r="G44" s="312"/>
      <c r="H44" s="312"/>
      <c r="I44" s="312"/>
      <c r="J44" s="312"/>
      <c r="K44" s="312"/>
      <c r="L44" s="312"/>
    </row>
    <row r="45" spans="2:27" x14ac:dyDescent="0.35">
      <c r="B45" s="256"/>
      <c r="C45" s="257"/>
    </row>
    <row r="46" spans="2:27" x14ac:dyDescent="0.3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3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3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3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3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5" t="e">
        <f>((#REF!/(6/12))/(('Banco BS no usar'!M14+I14)/2))</f>
        <v>#REF!</v>
      </c>
      <c r="N52" s="315" t="e">
        <f>((#REF!/(9/12))/(('Banco BS no usar'!N14+J14)/2))</f>
        <v>#REF!</v>
      </c>
      <c r="O52" s="315" t="e">
        <f>((#REF!/(12/12))/(('Banco BS no usar'!O14+K14)/2))</f>
        <v>#REF!</v>
      </c>
      <c r="P52" s="315" t="e">
        <f>((#REF!/(3/12))/(('Banco BS no usar'!P14+L14)/2))</f>
        <v>#REF!</v>
      </c>
      <c r="Q52" s="328" t="e">
        <f>((#REF!/(6/12))/(('Banco BS no usar'!Q14+M14)/2))</f>
        <v>#REF!</v>
      </c>
      <c r="R52" s="315" t="e">
        <f>((#REF!/(9/12))/(('Banco BS no usar'!R14+N14)/2))</f>
        <v>#REF!</v>
      </c>
      <c r="S52" s="315" t="e">
        <f>((#REF!/(12/12))/(('Banco BS no usar'!S14+O14)/2))</f>
        <v>#REF!</v>
      </c>
      <c r="T52" s="315" t="e">
        <f>((#REF!/(3/12))/(('Banco BS no usar'!T14+P14)/2))</f>
        <v>#REF!</v>
      </c>
      <c r="U52" s="315" t="e">
        <f>((#REF!/(6/12))/(('Banco BS no usar'!U14+Q14)/2))</f>
        <v>#REF!</v>
      </c>
      <c r="V52" s="315"/>
      <c r="W52" s="315"/>
    </row>
    <row r="53" spans="2:23" x14ac:dyDescent="0.3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5" t="e">
        <f>((#REF!/(6/12))/(('Banco BS no usar'!M30+I30)/2))</f>
        <v>#REF!</v>
      </c>
      <c r="N53" s="315" t="e">
        <f>((#REF!/(9/12))/(('Banco BS no usar'!N30+J30)/2))</f>
        <v>#REF!</v>
      </c>
      <c r="O53" s="315" t="e">
        <f>((#REF!/(12/12))/(('Banco BS no usar'!O30+K30)/2))</f>
        <v>#REF!</v>
      </c>
      <c r="P53" s="315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35">
      <c r="M54" s="299"/>
      <c r="N54" s="299"/>
      <c r="O54" s="299"/>
      <c r="P54" s="299"/>
      <c r="Q54" s="299"/>
      <c r="R54" s="299"/>
      <c r="S54" s="299"/>
      <c r="T54" s="299"/>
      <c r="U54" s="299"/>
      <c r="V54" s="299"/>
      <c r="W54" s="299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AA40"/>
  <sheetViews>
    <sheetView tabSelected="1" zoomScaleNormal="100" zoomScaleSheetLayoutView="90" workbookViewId="0">
      <selection sqref="A1:XFD1048576"/>
    </sheetView>
  </sheetViews>
  <sheetFormatPr baseColWidth="10" defaultColWidth="11.453125" defaultRowHeight="14.5" x14ac:dyDescent="0.35"/>
  <cols>
    <col min="1" max="1" width="1.54296875" style="1" customWidth="1"/>
    <col min="2" max="2" width="36.7265625" style="1" bestFit="1" customWidth="1"/>
    <col min="3" max="14" width="13.453125" style="1" hidden="1" customWidth="1"/>
    <col min="15" max="15" width="13.453125" style="1" customWidth="1"/>
    <col min="16" max="18" width="13.453125" style="1" hidden="1" customWidth="1"/>
    <col min="19" max="23" width="13.453125" style="1" customWidth="1"/>
    <col min="24" max="24" width="14.81640625" style="1" customWidth="1"/>
    <col min="25" max="16384" width="11.453125" style="1"/>
  </cols>
  <sheetData>
    <row r="1" spans="2:27" ht="18.5" x14ac:dyDescent="0.35">
      <c r="B1" s="378" t="s">
        <v>119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</row>
    <row r="2" spans="2:27" ht="18.5" x14ac:dyDescent="0.35">
      <c r="B2" s="378" t="s">
        <v>273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</row>
    <row r="3" spans="2:27" ht="18.5" x14ac:dyDescent="0.35">
      <c r="B3" s="378" t="s">
        <v>274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</row>
    <row r="4" spans="2:27" ht="18.5" x14ac:dyDescent="0.35">
      <c r="B4" s="378" t="s">
        <v>344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23"/>
    </row>
    <row r="5" spans="2:27" ht="18.5" x14ac:dyDescent="0.3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</row>
    <row r="6" spans="2:27" ht="51.75" customHeight="1" x14ac:dyDescent="0.35">
      <c r="B6" s="261" t="s">
        <v>0</v>
      </c>
      <c r="C6" s="294" t="s">
        <v>293</v>
      </c>
      <c r="D6" s="294" t="s">
        <v>294</v>
      </c>
      <c r="E6" s="294" t="s">
        <v>298</v>
      </c>
      <c r="F6" s="294" t="s">
        <v>300</v>
      </c>
      <c r="G6" s="294" t="s">
        <v>302</v>
      </c>
      <c r="H6" s="294" t="s">
        <v>303</v>
      </c>
      <c r="I6" s="294" t="s">
        <v>306</v>
      </c>
      <c r="J6" s="294" t="s">
        <v>308</v>
      </c>
      <c r="K6" s="294" t="s">
        <v>310</v>
      </c>
      <c r="L6" s="294" t="s">
        <v>311</v>
      </c>
      <c r="M6" s="294" t="s">
        <v>315</v>
      </c>
      <c r="N6" s="294" t="s">
        <v>317</v>
      </c>
      <c r="O6" s="339" t="s">
        <v>326</v>
      </c>
      <c r="P6" s="294" t="s">
        <v>327</v>
      </c>
      <c r="Q6" s="294" t="s">
        <v>328</v>
      </c>
      <c r="R6" s="294" t="s">
        <v>329</v>
      </c>
      <c r="S6" s="339" t="s">
        <v>330</v>
      </c>
      <c r="T6" s="339" t="s">
        <v>341</v>
      </c>
      <c r="U6" s="339" t="s">
        <v>342</v>
      </c>
      <c r="V6" s="339" t="s">
        <v>343</v>
      </c>
      <c r="W6" s="340" t="s">
        <v>259</v>
      </c>
      <c r="X6" s="341" t="s">
        <v>260</v>
      </c>
    </row>
    <row r="7" spans="2:27" x14ac:dyDescent="0.3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2"/>
      <c r="X7" s="272"/>
    </row>
    <row r="8" spans="2:27" x14ac:dyDescent="0.3">
      <c r="B8" s="274" t="s">
        <v>4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342">
        <v>42.3</v>
      </c>
      <c r="P8" s="343"/>
      <c r="Q8" s="343"/>
      <c r="R8" s="343"/>
      <c r="S8" s="342">
        <v>81.7</v>
      </c>
      <c r="T8" s="371">
        <v>21.8</v>
      </c>
      <c r="U8" s="371">
        <v>16.899999999999999</v>
      </c>
      <c r="V8" s="371">
        <v>27.3</v>
      </c>
      <c r="W8" s="276">
        <v>10.400000000000002</v>
      </c>
      <c r="X8" s="305">
        <v>0.61538461538461564</v>
      </c>
      <c r="Y8" s="303"/>
      <c r="Z8" s="299"/>
    </row>
    <row r="9" spans="2:27" x14ac:dyDescent="0.3">
      <c r="B9" s="274" t="s">
        <v>5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342">
        <v>303.3</v>
      </c>
      <c r="P9" s="342"/>
      <c r="Q9" s="342"/>
      <c r="R9" s="342"/>
      <c r="S9" s="342">
        <v>310.60000000000002</v>
      </c>
      <c r="T9" s="342">
        <v>258.89999999999998</v>
      </c>
      <c r="U9" s="342">
        <v>275.8</v>
      </c>
      <c r="V9" s="342">
        <v>276.8</v>
      </c>
      <c r="W9" s="276">
        <v>1</v>
      </c>
      <c r="X9" s="305">
        <v>3.6258158085569203E-3</v>
      </c>
    </row>
    <row r="10" spans="2:27" x14ac:dyDescent="0.3">
      <c r="B10" s="274" t="s">
        <v>292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305">
        <v>0</v>
      </c>
    </row>
    <row r="11" spans="2:27" x14ac:dyDescent="0.3">
      <c r="B11" s="274" t="s">
        <v>6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344">
        <v>434.4</v>
      </c>
      <c r="P11" s="344"/>
      <c r="Q11" s="344"/>
      <c r="R11" s="344"/>
      <c r="S11" s="344">
        <v>432.9</v>
      </c>
      <c r="T11" s="344">
        <v>552.79999999999995</v>
      </c>
      <c r="U11" s="344">
        <v>524</v>
      </c>
      <c r="V11" s="344">
        <v>543.79999999999995</v>
      </c>
      <c r="W11" s="276">
        <v>19.799999999999955</v>
      </c>
      <c r="X11" s="305">
        <v>3.7786259541984668E-2</v>
      </c>
    </row>
    <row r="12" spans="2:27" x14ac:dyDescent="0.3">
      <c r="B12" s="274" t="s">
        <v>275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305">
        <v>0</v>
      </c>
    </row>
    <row r="13" spans="2:27" x14ac:dyDescent="0.3">
      <c r="B13" s="274" t="s">
        <v>7</v>
      </c>
      <c r="C13" s="287"/>
      <c r="D13" s="287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344">
        <v>6.2</v>
      </c>
      <c r="P13" s="344"/>
      <c r="Q13" s="344"/>
      <c r="R13" s="344"/>
      <c r="S13" s="344">
        <v>6.2</v>
      </c>
      <c r="T13" s="344">
        <v>5.5</v>
      </c>
      <c r="U13" s="344">
        <v>5</v>
      </c>
      <c r="V13" s="344">
        <v>6.4</v>
      </c>
      <c r="W13" s="276">
        <v>1.4000000000000004</v>
      </c>
      <c r="X13" s="305">
        <v>0.28000000000000003</v>
      </c>
      <c r="AA13" s="345"/>
    </row>
    <row r="14" spans="2:27" s="280" customFormat="1" ht="15" thickBot="1" x14ac:dyDescent="0.4">
      <c r="B14" s="278" t="s">
        <v>276</v>
      </c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346">
        <v>786.2</v>
      </c>
      <c r="P14" s="346">
        <v>0</v>
      </c>
      <c r="Q14" s="346">
        <v>0</v>
      </c>
      <c r="R14" s="346">
        <v>0</v>
      </c>
      <c r="S14" s="346">
        <v>831.40000000000009</v>
      </c>
      <c r="T14" s="346">
        <v>839</v>
      </c>
      <c r="U14" s="346">
        <v>821.7</v>
      </c>
      <c r="V14" s="346">
        <v>854.3</v>
      </c>
      <c r="W14" s="296">
        <v>32.599999999999909</v>
      </c>
      <c r="X14" s="304">
        <v>3.9673846902762433E-2</v>
      </c>
    </row>
    <row r="15" spans="2:27" ht="15" thickTop="1" x14ac:dyDescent="0.35">
      <c r="B15" s="274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</row>
    <row r="16" spans="2:27" x14ac:dyDescent="0.3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</row>
    <row r="17" spans="2:24" x14ac:dyDescent="0.35">
      <c r="B17" s="274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</row>
    <row r="18" spans="2:24" x14ac:dyDescent="0.3">
      <c r="B18" s="274" t="s">
        <v>8</v>
      </c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305">
        <v>0</v>
      </c>
    </row>
    <row r="19" spans="2:24" x14ac:dyDescent="0.3">
      <c r="B19" s="274" t="s">
        <v>278</v>
      </c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344">
        <v>12.1</v>
      </c>
      <c r="P19" s="347"/>
      <c r="Q19" s="347"/>
      <c r="R19" s="347"/>
      <c r="S19" s="344">
        <v>19.2</v>
      </c>
      <c r="T19" s="344">
        <v>0.2</v>
      </c>
      <c r="U19" s="344">
        <v>0.4</v>
      </c>
      <c r="V19" s="344">
        <v>0.4</v>
      </c>
      <c r="W19" s="276">
        <v>0</v>
      </c>
      <c r="X19" s="305">
        <v>0</v>
      </c>
    </row>
    <row r="20" spans="2:24" x14ac:dyDescent="0.3">
      <c r="B20" s="274" t="s">
        <v>279</v>
      </c>
      <c r="C20" s="287"/>
      <c r="D20" s="287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>
        <v>0</v>
      </c>
      <c r="P20" s="276">
        <v>0</v>
      </c>
      <c r="Q20" s="276">
        <v>0</v>
      </c>
      <c r="R20" s="276">
        <v>0</v>
      </c>
      <c r="S20" s="276">
        <v>0</v>
      </c>
      <c r="T20" s="276">
        <v>0</v>
      </c>
      <c r="U20" s="276">
        <v>0</v>
      </c>
      <c r="V20" s="276">
        <v>0</v>
      </c>
      <c r="W20" s="276">
        <v>0</v>
      </c>
      <c r="X20" s="305">
        <v>0</v>
      </c>
    </row>
    <row r="21" spans="2:24" s="280" customFormat="1" ht="15" thickBot="1" x14ac:dyDescent="0.4">
      <c r="B21" s="278" t="s">
        <v>280</v>
      </c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346">
        <v>12.1</v>
      </c>
      <c r="P21" s="346">
        <v>0</v>
      </c>
      <c r="Q21" s="346">
        <v>0</v>
      </c>
      <c r="R21" s="346">
        <v>0</v>
      </c>
      <c r="S21" s="346">
        <v>19.2</v>
      </c>
      <c r="T21" s="372">
        <v>0.2</v>
      </c>
      <c r="U21" s="372">
        <v>0.4</v>
      </c>
      <c r="V21" s="372">
        <v>0.4</v>
      </c>
      <c r="W21" s="296">
        <v>0</v>
      </c>
      <c r="X21" s="304">
        <v>0</v>
      </c>
    </row>
    <row r="22" spans="2:24" ht="15" thickTop="1" x14ac:dyDescent="0.35">
      <c r="B22" s="274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</row>
    <row r="23" spans="2:24" x14ac:dyDescent="0.3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</row>
    <row r="24" spans="2:24" x14ac:dyDescent="0.35">
      <c r="B24" s="274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</row>
    <row r="25" spans="2:24" x14ac:dyDescent="0.3">
      <c r="B25" s="348" t="s">
        <v>281</v>
      </c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349">
        <v>249.1</v>
      </c>
      <c r="P25" s="349"/>
      <c r="Q25" s="349"/>
      <c r="R25" s="349"/>
      <c r="S25" s="349">
        <v>254.9</v>
      </c>
      <c r="T25" s="349">
        <v>271.2</v>
      </c>
      <c r="U25" s="349">
        <v>363.5</v>
      </c>
      <c r="V25" s="349">
        <v>373.3</v>
      </c>
      <c r="W25" s="276">
        <v>9.8000000000000114</v>
      </c>
      <c r="X25" s="305">
        <v>2.6960110041265528E-2</v>
      </c>
    </row>
    <row r="26" spans="2:24" x14ac:dyDescent="0.3">
      <c r="B26" s="282" t="s">
        <v>282</v>
      </c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>
        <v>0</v>
      </c>
      <c r="P26" s="276">
        <v>0</v>
      </c>
      <c r="Q26" s="276">
        <v>0</v>
      </c>
      <c r="R26" s="276">
        <v>0</v>
      </c>
      <c r="S26" s="276">
        <v>0</v>
      </c>
      <c r="T26" s="276">
        <v>0</v>
      </c>
      <c r="U26" s="276">
        <v>0</v>
      </c>
      <c r="V26" s="276">
        <v>0</v>
      </c>
      <c r="W26" s="276">
        <v>0</v>
      </c>
      <c r="X26" s="305">
        <v>0</v>
      </c>
    </row>
    <row r="27" spans="2:24" x14ac:dyDescent="0.3">
      <c r="B27" s="350" t="s">
        <v>283</v>
      </c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49">
        <v>97.5</v>
      </c>
      <c r="P27" s="349"/>
      <c r="Q27" s="349"/>
      <c r="R27" s="349"/>
      <c r="S27" s="349">
        <v>101.9</v>
      </c>
      <c r="T27" s="349">
        <v>104.7</v>
      </c>
      <c r="U27" s="349"/>
      <c r="V27" s="349"/>
      <c r="W27" s="276">
        <v>0</v>
      </c>
      <c r="X27" s="305">
        <v>0</v>
      </c>
    </row>
    <row r="28" spans="2:24" x14ac:dyDescent="0.3">
      <c r="B28" s="282" t="s">
        <v>284</v>
      </c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>
        <v>0</v>
      </c>
      <c r="P28" s="276">
        <v>0</v>
      </c>
      <c r="Q28" s="276">
        <v>0</v>
      </c>
      <c r="R28" s="276">
        <v>0</v>
      </c>
      <c r="S28" s="276">
        <v>0</v>
      </c>
      <c r="T28" s="276">
        <v>0</v>
      </c>
      <c r="U28" s="276">
        <v>0</v>
      </c>
      <c r="V28" s="276">
        <v>0</v>
      </c>
      <c r="W28" s="276">
        <v>0</v>
      </c>
      <c r="X28" s="305">
        <v>0</v>
      </c>
    </row>
    <row r="29" spans="2:24" x14ac:dyDescent="0.3">
      <c r="B29" s="283" t="s">
        <v>285</v>
      </c>
      <c r="C29" s="287"/>
      <c r="D29" s="287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9">
        <v>427.5</v>
      </c>
      <c r="P29" s="349"/>
      <c r="Q29" s="349"/>
      <c r="R29" s="349"/>
      <c r="S29" s="349">
        <v>455.4</v>
      </c>
      <c r="T29" s="368">
        <v>463.4</v>
      </c>
      <c r="U29" s="368">
        <v>457.8</v>
      </c>
      <c r="V29" s="368">
        <v>480.6</v>
      </c>
      <c r="W29" s="276">
        <v>22.800000000000011</v>
      </c>
      <c r="X29" s="305">
        <v>4.9803407601572758E-2</v>
      </c>
    </row>
    <row r="30" spans="2:24" s="280" customFormat="1" ht="15" thickBot="1" x14ac:dyDescent="0.4">
      <c r="B30" s="278" t="s">
        <v>286</v>
      </c>
      <c r="C30" s="296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296"/>
      <c r="O30" s="352">
        <v>774.1</v>
      </c>
      <c r="P30" s="352">
        <v>0</v>
      </c>
      <c r="Q30" s="352">
        <v>0</v>
      </c>
      <c r="R30" s="352">
        <v>0</v>
      </c>
      <c r="S30" s="352">
        <v>812.2</v>
      </c>
      <c r="T30" s="373">
        <v>839.3</v>
      </c>
      <c r="U30" s="373">
        <v>821.3</v>
      </c>
      <c r="V30" s="373">
        <v>853.90000000000009</v>
      </c>
      <c r="W30" s="296">
        <v>32.600000000000136</v>
      </c>
      <c r="X30" s="304">
        <v>3.9693169365639935E-2</v>
      </c>
    </row>
    <row r="31" spans="2:24" ht="15" thickTop="1" x14ac:dyDescent="0.35">
      <c r="B31" s="274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369"/>
      <c r="U31" s="369"/>
      <c r="V31" s="369"/>
      <c r="W31" s="276"/>
      <c r="X31" s="276"/>
    </row>
    <row r="32" spans="2:24" s="280" customFormat="1" ht="15" thickBot="1" x14ac:dyDescent="0.4">
      <c r="B32" s="261" t="s">
        <v>287</v>
      </c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352">
        <v>786.2</v>
      </c>
      <c r="P32" s="352">
        <v>0</v>
      </c>
      <c r="Q32" s="352">
        <v>0</v>
      </c>
      <c r="R32" s="352">
        <v>0</v>
      </c>
      <c r="S32" s="353">
        <v>831.4</v>
      </c>
      <c r="T32" s="353">
        <v>839.5</v>
      </c>
      <c r="U32" s="353">
        <v>821.69999999999993</v>
      </c>
      <c r="V32" s="353">
        <v>854.30000000000007</v>
      </c>
      <c r="W32" s="296">
        <v>32.600000000000136</v>
      </c>
      <c r="X32" s="304">
        <v>3.9673846902762655E-2</v>
      </c>
    </row>
    <row r="33" spans="2:24" ht="15" thickTop="1" x14ac:dyDescent="0.35">
      <c r="B33" s="274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370"/>
      <c r="U33" s="370"/>
      <c r="V33" s="370"/>
      <c r="W33" s="327"/>
      <c r="X33" s="327"/>
    </row>
    <row r="34" spans="2:24" x14ac:dyDescent="0.35">
      <c r="B34" s="284" t="s">
        <v>288</v>
      </c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354"/>
      <c r="P34" s="285"/>
      <c r="Q34" s="285"/>
      <c r="R34" s="285"/>
      <c r="S34" s="285"/>
      <c r="T34" s="285"/>
      <c r="U34" s="285"/>
      <c r="V34" s="285"/>
      <c r="W34" s="279"/>
      <c r="X34" s="309"/>
    </row>
    <row r="35" spans="2:24" x14ac:dyDescent="0.3">
      <c r="B35" s="283" t="s">
        <v>289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5"/>
      <c r="X35" s="305"/>
    </row>
    <row r="36" spans="2:24" x14ac:dyDescent="0.3">
      <c r="B36" s="283" t="s">
        <v>3</v>
      </c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5"/>
      <c r="X36" s="305"/>
    </row>
    <row r="37" spans="2:24" x14ac:dyDescent="0.35">
      <c r="B37" s="286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7"/>
      <c r="X37" s="287"/>
    </row>
    <row r="38" spans="2:24" x14ac:dyDescent="0.35">
      <c r="W38" s="255"/>
      <c r="X38" s="255"/>
    </row>
    <row r="39" spans="2:24" x14ac:dyDescent="0.35">
      <c r="B39" s="289" t="s">
        <v>290</v>
      </c>
      <c r="C39" s="289"/>
      <c r="D39" s="289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89"/>
      <c r="X39" s="289"/>
    </row>
    <row r="40" spans="2:24" x14ac:dyDescent="0.35"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98"/>
      <c r="P40" s="298"/>
      <c r="Q40" s="298"/>
      <c r="R40" s="298"/>
      <c r="S40" s="298"/>
      <c r="T40" s="298"/>
      <c r="U40" s="298"/>
      <c r="V40" s="298"/>
      <c r="W40" s="289"/>
      <c r="X40" s="298"/>
    </row>
  </sheetData>
  <mergeCells count="4">
    <mergeCell ref="B1:X1"/>
    <mergeCell ref="B2:X2"/>
    <mergeCell ref="B3:X3"/>
    <mergeCell ref="B4:X4"/>
  </mergeCells>
  <phoneticPr fontId="35" type="noConversion"/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8" t="s">
        <v>119</v>
      </c>
      <c r="B1" s="378"/>
      <c r="C1" s="378"/>
      <c r="D1" s="378"/>
      <c r="E1" s="378"/>
      <c r="F1" s="378"/>
      <c r="G1" s="269"/>
    </row>
    <row r="2" spans="1:7" ht="18.5" x14ac:dyDescent="0.35">
      <c r="A2" s="378" t="s">
        <v>261</v>
      </c>
      <c r="B2" s="378"/>
      <c r="C2" s="378"/>
      <c r="D2" s="378"/>
      <c r="E2" s="378"/>
      <c r="F2" s="378"/>
      <c r="G2" s="269"/>
    </row>
    <row r="3" spans="1:7" ht="18.5" x14ac:dyDescent="0.35">
      <c r="A3" s="378" t="s">
        <v>339</v>
      </c>
      <c r="B3" s="378"/>
      <c r="C3" s="378"/>
      <c r="D3" s="378"/>
      <c r="E3" s="378"/>
      <c r="F3" s="378"/>
      <c r="G3" s="269"/>
    </row>
    <row r="5" spans="1:7" x14ac:dyDescent="0.35">
      <c r="A5" s="383" t="s">
        <v>262</v>
      </c>
      <c r="B5" s="385" t="s">
        <v>263</v>
      </c>
      <c r="C5" s="385" t="s">
        <v>264</v>
      </c>
      <c r="D5" s="385" t="s">
        <v>1</v>
      </c>
      <c r="E5" s="385" t="s">
        <v>331</v>
      </c>
      <c r="F5" s="385" t="s">
        <v>338</v>
      </c>
      <c r="G5" s="355"/>
    </row>
    <row r="6" spans="1:7" x14ac:dyDescent="0.35">
      <c r="A6" s="384"/>
      <c r="B6" s="386"/>
      <c r="C6" s="386"/>
      <c r="D6" s="386"/>
      <c r="E6" s="386"/>
      <c r="F6" s="386"/>
      <c r="G6" s="355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62">
        <v>4.7000000000000002E-3</v>
      </c>
      <c r="F8" s="335">
        <v>0.10216873190997613</v>
      </c>
      <c r="G8" s="356"/>
    </row>
    <row r="9" spans="1:7" x14ac:dyDescent="0.3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62">
        <v>0.20699999999999999</v>
      </c>
      <c r="F9" s="335">
        <v>0.51102054413268183</v>
      </c>
      <c r="G9" s="356"/>
    </row>
    <row r="10" spans="1:7" x14ac:dyDescent="0.35">
      <c r="A10" s="261" t="s">
        <v>267</v>
      </c>
      <c r="B10" s="313"/>
      <c r="C10" s="313"/>
      <c r="D10" s="313"/>
      <c r="E10" s="363"/>
      <c r="F10" s="313"/>
      <c r="G10" s="357"/>
    </row>
    <row r="11" spans="1:7" x14ac:dyDescent="0.35">
      <c r="A11" s="256"/>
      <c r="B11" s="314"/>
      <c r="C11" s="314"/>
      <c r="D11" s="314"/>
      <c r="E11" s="364"/>
      <c r="F11" s="314"/>
      <c r="G11" s="358"/>
    </row>
    <row r="12" spans="1:7" x14ac:dyDescent="0.3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65">
        <v>4.1000000000000002E-2</v>
      </c>
      <c r="F12" s="336">
        <v>1.6729411718442413E-2</v>
      </c>
      <c r="G12" s="359"/>
    </row>
    <row r="13" spans="1:7" x14ac:dyDescent="0.3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65">
        <v>4.2000000000000003E-2</v>
      </c>
      <c r="F13" s="336">
        <v>8.1004650136255948E-2</v>
      </c>
      <c r="G13" s="359"/>
    </row>
    <row r="14" spans="1:7" x14ac:dyDescent="0.35">
      <c r="A14" s="261" t="s">
        <v>270</v>
      </c>
      <c r="B14" s="313"/>
      <c r="C14" s="313"/>
      <c r="D14" s="313"/>
      <c r="E14" s="363"/>
      <c r="F14" s="313"/>
      <c r="G14" s="357"/>
    </row>
    <row r="15" spans="1:7" x14ac:dyDescent="0.35">
      <c r="A15" s="256"/>
      <c r="B15" s="314"/>
      <c r="C15" s="314"/>
      <c r="D15" s="314"/>
      <c r="E15" s="364"/>
      <c r="F15" s="314"/>
      <c r="G15" s="358"/>
    </row>
    <row r="16" spans="1:7" x14ac:dyDescent="0.3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60"/>
    </row>
    <row r="17" spans="1:7" x14ac:dyDescent="0.3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67">
        <v>0</v>
      </c>
      <c r="F17" s="338">
        <v>0.68057814491929514</v>
      </c>
      <c r="G17" s="361"/>
    </row>
    <row r="19" spans="1:7" x14ac:dyDescent="0.35">
      <c r="A19" t="s">
        <v>332</v>
      </c>
    </row>
    <row r="20" spans="1:7" x14ac:dyDescent="0.3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78" t="s">
        <v>119</v>
      </c>
      <c r="B1" s="378"/>
      <c r="C1" s="378"/>
      <c r="D1" s="378"/>
      <c r="E1" s="378"/>
      <c r="F1" s="378"/>
      <c r="G1" s="269"/>
    </row>
    <row r="2" spans="1:7" ht="18.5" x14ac:dyDescent="0.35">
      <c r="A2" s="378" t="s">
        <v>261</v>
      </c>
      <c r="B2" s="378"/>
      <c r="C2" s="378"/>
      <c r="D2" s="378"/>
      <c r="E2" s="378"/>
      <c r="F2" s="378"/>
      <c r="G2" s="269"/>
    </row>
    <row r="3" spans="1:7" ht="18.5" x14ac:dyDescent="0.35">
      <c r="A3" s="378" t="s">
        <v>337</v>
      </c>
      <c r="B3" s="378"/>
      <c r="C3" s="378"/>
      <c r="D3" s="378"/>
      <c r="E3" s="378"/>
      <c r="F3" s="378"/>
      <c r="G3" s="269"/>
    </row>
    <row r="5" spans="1:7" x14ac:dyDescent="0.35">
      <c r="A5" s="383" t="s">
        <v>262</v>
      </c>
      <c r="B5" s="385" t="s">
        <v>263</v>
      </c>
      <c r="C5" s="385" t="s">
        <v>264</v>
      </c>
      <c r="D5" s="385" t="s">
        <v>1</v>
      </c>
      <c r="E5" s="385" t="s">
        <v>331</v>
      </c>
      <c r="F5" s="385" t="s">
        <v>338</v>
      </c>
      <c r="G5" s="355"/>
    </row>
    <row r="6" spans="1:7" x14ac:dyDescent="0.35">
      <c r="A6" s="384"/>
      <c r="B6" s="386"/>
      <c r="C6" s="386"/>
      <c r="D6" s="386"/>
      <c r="E6" s="386"/>
      <c r="F6" s="386"/>
      <c r="G6" s="355"/>
    </row>
    <row r="7" spans="1:7" x14ac:dyDescent="0.35">
      <c r="A7" s="256"/>
      <c r="B7" s="257"/>
      <c r="C7" s="257"/>
      <c r="D7" s="258"/>
      <c r="E7" s="258"/>
      <c r="F7" s="258"/>
      <c r="G7" s="258"/>
    </row>
    <row r="8" spans="1:7" x14ac:dyDescent="0.3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62">
        <v>4.7000000000000002E-3</v>
      </c>
      <c r="F8" s="335">
        <v>0.10216873190997613</v>
      </c>
      <c r="G8" s="356"/>
    </row>
    <row r="9" spans="1:7" x14ac:dyDescent="0.3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62">
        <v>0.20699999999999999</v>
      </c>
      <c r="F9" s="335">
        <v>0.51102054413268183</v>
      </c>
      <c r="G9" s="356"/>
    </row>
    <row r="10" spans="1:7" x14ac:dyDescent="0.35">
      <c r="A10" s="261" t="s">
        <v>267</v>
      </c>
      <c r="B10" s="313"/>
      <c r="C10" s="313"/>
      <c r="D10" s="313"/>
      <c r="E10" s="363"/>
      <c r="F10" s="313"/>
      <c r="G10" s="357"/>
    </row>
    <row r="11" spans="1:7" x14ac:dyDescent="0.35">
      <c r="A11" s="256"/>
      <c r="B11" s="314"/>
      <c r="C11" s="314"/>
      <c r="D11" s="314"/>
      <c r="E11" s="364"/>
      <c r="F11" s="314"/>
      <c r="G11" s="358"/>
    </row>
    <row r="12" spans="1:7" x14ac:dyDescent="0.3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65">
        <v>4.1000000000000002E-2</v>
      </c>
      <c r="F12" s="336">
        <v>1.6729411718442413E-2</v>
      </c>
      <c r="G12" s="359"/>
    </row>
    <row r="13" spans="1:7" x14ac:dyDescent="0.3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65">
        <v>4.2000000000000003E-2</v>
      </c>
      <c r="F13" s="336">
        <v>8.1004650136255948E-2</v>
      </c>
      <c r="G13" s="359"/>
    </row>
    <row r="14" spans="1:7" x14ac:dyDescent="0.35">
      <c r="A14" s="261" t="s">
        <v>270</v>
      </c>
      <c r="B14" s="313"/>
      <c r="C14" s="313"/>
      <c r="D14" s="313"/>
      <c r="E14" s="363"/>
      <c r="F14" s="313"/>
      <c r="G14" s="357"/>
    </row>
    <row r="15" spans="1:7" x14ac:dyDescent="0.35">
      <c r="A15" s="256"/>
      <c r="B15" s="314"/>
      <c r="C15" s="314"/>
      <c r="D15" s="314"/>
      <c r="E15" s="364"/>
      <c r="F15" s="314"/>
      <c r="G15" s="358"/>
    </row>
    <row r="16" spans="1:7" x14ac:dyDescent="0.3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62">
        <v>0.98</v>
      </c>
      <c r="F16" s="337">
        <v>0.20652409078123637</v>
      </c>
      <c r="G16" s="360"/>
    </row>
    <row r="17" spans="1:7" x14ac:dyDescent="0.3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66">
        <v>0</v>
      </c>
      <c r="F17" s="338">
        <v>0.68057814491929514</v>
      </c>
      <c r="G17" s="361"/>
    </row>
    <row r="19" spans="1:7" x14ac:dyDescent="0.35">
      <c r="A19" t="s">
        <v>332</v>
      </c>
    </row>
    <row r="20" spans="1:7" x14ac:dyDescent="0.35">
      <c r="A20" t="s">
        <v>340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78" t="s">
        <v>119</v>
      </c>
      <c r="B1" s="378"/>
      <c r="C1" s="378"/>
      <c r="D1" s="378"/>
    </row>
    <row r="2" spans="1:4" ht="18.5" x14ac:dyDescent="0.35">
      <c r="A2" s="378" t="s">
        <v>261</v>
      </c>
      <c r="B2" s="378"/>
      <c r="C2" s="378"/>
      <c r="D2" s="378"/>
    </row>
    <row r="3" spans="1:4" ht="18.5" x14ac:dyDescent="0.35">
      <c r="A3" s="378" t="s">
        <v>319</v>
      </c>
      <c r="B3" s="378"/>
      <c r="C3" s="378"/>
      <c r="D3" s="378"/>
    </row>
    <row r="5" spans="1:4" x14ac:dyDescent="0.35">
      <c r="A5" s="383" t="s">
        <v>262</v>
      </c>
      <c r="B5" s="385" t="s">
        <v>263</v>
      </c>
      <c r="C5" s="385" t="s">
        <v>264</v>
      </c>
      <c r="D5" s="385" t="s">
        <v>1</v>
      </c>
    </row>
    <row r="6" spans="1:4" x14ac:dyDescent="0.35">
      <c r="A6" s="384"/>
      <c r="B6" s="386"/>
      <c r="C6" s="386"/>
      <c r="D6" s="386"/>
    </row>
    <row r="7" spans="1:4" x14ac:dyDescent="0.35">
      <c r="A7" s="256"/>
      <c r="B7" s="257"/>
      <c r="C7" s="257"/>
      <c r="D7" s="258"/>
    </row>
    <row r="8" spans="1:4" x14ac:dyDescent="0.35">
      <c r="A8" s="259" t="s">
        <v>265</v>
      </c>
      <c r="B8" s="260">
        <v>0.1461427161367552</v>
      </c>
      <c r="C8" s="319">
        <v>0.33</v>
      </c>
      <c r="D8" s="324">
        <v>0.25280791243117962</v>
      </c>
    </row>
    <row r="9" spans="1:4" x14ac:dyDescent="0.35">
      <c r="A9" s="259" t="s">
        <v>266</v>
      </c>
      <c r="B9" s="260">
        <v>0.21071776778077889</v>
      </c>
      <c r="C9" s="319">
        <v>0.56000000000000005</v>
      </c>
      <c r="D9" s="324">
        <v>0.41346062012384538</v>
      </c>
    </row>
    <row r="10" spans="1:4" x14ac:dyDescent="0.35">
      <c r="A10" s="261" t="s">
        <v>267</v>
      </c>
      <c r="B10" s="313"/>
      <c r="C10" s="313"/>
      <c r="D10" s="262"/>
    </row>
    <row r="11" spans="1:4" x14ac:dyDescent="0.35">
      <c r="A11" s="256"/>
      <c r="B11" s="314"/>
      <c r="C11" s="314"/>
      <c r="D11" s="263"/>
    </row>
    <row r="12" spans="1:4" x14ac:dyDescent="0.35">
      <c r="A12" s="259" t="s">
        <v>268</v>
      </c>
      <c r="B12" s="268">
        <v>1.6081926952776E-2</v>
      </c>
      <c r="C12" s="316">
        <v>0.05</v>
      </c>
      <c r="D12" s="325">
        <v>5.2403359258654574E-2</v>
      </c>
    </row>
    <row r="13" spans="1:4" x14ac:dyDescent="0.35">
      <c r="A13" s="259" t="s">
        <v>269</v>
      </c>
      <c r="B13" s="268">
        <v>0.12706483784308581</v>
      </c>
      <c r="C13" s="316">
        <v>0.13</v>
      </c>
      <c r="D13" s="325">
        <v>0.13486685488740824</v>
      </c>
    </row>
    <row r="14" spans="1:4" x14ac:dyDescent="0.35">
      <c r="A14" s="261" t="s">
        <v>270</v>
      </c>
      <c r="B14" s="313"/>
      <c r="C14" s="317"/>
      <c r="D14" s="262"/>
    </row>
    <row r="15" spans="1:4" x14ac:dyDescent="0.35">
      <c r="A15" s="256"/>
      <c r="B15" s="314"/>
      <c r="C15" s="318"/>
      <c r="D15" s="263"/>
    </row>
    <row r="16" spans="1:4" x14ac:dyDescent="0.35">
      <c r="A16" s="259" t="s">
        <v>271</v>
      </c>
      <c r="B16" s="260">
        <v>0.13089626796314399</v>
      </c>
      <c r="C16" s="319">
        <v>0.38</v>
      </c>
      <c r="D16" s="324">
        <v>0.38855624906803687</v>
      </c>
    </row>
    <row r="17" spans="1:4" x14ac:dyDescent="0.35">
      <c r="A17" s="264" t="s">
        <v>272</v>
      </c>
      <c r="B17" s="321">
        <v>0.16163046172953038</v>
      </c>
      <c r="C17" s="322">
        <v>0.98</v>
      </c>
      <c r="D17" s="326">
        <v>1.0243434065121382</v>
      </c>
    </row>
    <row r="19" spans="1:4" x14ac:dyDescent="0.3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Balance SIACAP</vt:lpstr>
      <vt:lpstr>ind dic jun 22</vt:lpstr>
      <vt:lpstr>Ind dic marz 22</vt:lpstr>
      <vt:lpstr>Ind Sept19</vt:lpstr>
      <vt:lpstr>Ind Jun19</vt:lpstr>
      <vt:lpstr>Ind Marz19</vt:lpstr>
      <vt:lpstr>'Balance SIACAP'!Área_de_impresión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2024-03-15T19:35:10Z</dcterms:modified>
</cp:coreProperties>
</file>