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206" documentId="13_ncr:1_{1895015C-587D-468A-948F-D0518A5A84EB}" xr6:coauthVersionLast="47" xr6:coauthVersionMax="47" xr10:uidLastSave="{4B0D229A-7335-4D60-A0C8-BDE3E9C95607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Banco EERR" sheetId="27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<sst xmlns="http://schemas.openxmlformats.org/spreadsheetml/2006/main" count="673" uniqueCount="378">
  <si>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</si>
  <si>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</si>
  <si>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</si>
  <si>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</si>
  <si>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</si>
  <si>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</si>
  <si>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</si>
  <si>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</si>
  <si>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</si>
  <si>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</si>
  <si>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</si>
  <si>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</si>
  <si>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</si>
  <si>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</si>
  <si>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</si>
  <si>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</si>
  <si>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</si>
  <si>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</si>
  <si>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</si>
  <si>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</si>
  <si>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</si>
  <si>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</si>
  <si>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</si>
  <si>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</si>
  <si>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</si>
  <si>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</si>
  <si>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</si>
  <si>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</si>
  <si>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</si>
  <si>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</si>
  <si>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</si>
  <si>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</si>
  <si>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</si>
  <si>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</si>
  <si>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</si>
  <si>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</si>
  <si>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</si>
  <si>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</si>
  <si>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</si>
  <si>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</si>
  <si>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</si>
  <si>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</si>
  <si>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</si>
  <si>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</si>
  <si>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</si>
  <si>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</si>
  <si>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</si>
  <si>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</si>
  <si>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</si>
  <si>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</si>
  <si>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</si>
  <si>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</si>
  <si>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</si>
  <si>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</si>
  <si>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</si>
  <si>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</si>
  <si>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</si>
  <si>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</si>
  <si>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</si>
  <si>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</si>
  <si>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</si>
  <si>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</si>
  <si>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</si>
  <si>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</si>
  <si>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</si>
  <si>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</si>
  <si>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</si>
  <si>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</si>
  <si>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</si>
  <si>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</si>
  <si>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</si>
  <si>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</si>
  <si>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</si>
  <si>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</si>
  <si>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</si>
  <si>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</si>
  <si>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</si>
  <si>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</si>
  <si>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</si>
  <si>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</si>
  <si>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</si>
  <si>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</si>
  <si>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</si>
  <si>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</si>
  <si>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</si>
  <si>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</si>
  <si>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</si>
  <si>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</si>
  <si>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</si>
  <si>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</si>
  <si>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</si>
  <si>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</si>
  <si>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</si>
  <si>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</si>
  <si>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</si>
  <si>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</si>
  <si>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</si>
  <si>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</si>
  <si>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</si>
  <si>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</si>
  <si>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</si>
  <si>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</si>
  <si>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</si>
  <si>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</si>
  <si>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</si>
  <si>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</si>
  <si>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</si>
  <si>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</si>
  <si>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</si>
  <si>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</si>
  <si>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</si>
  <si>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</si>
  <si>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</si>
  <si>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</si>
  <si>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</si>
  <si>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</si>
  <si>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</si>
  <si>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</si>
  <si>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</si>
  <si>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</si>
  <si>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</si>
  <si>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</si>
  <si>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</si>
  <si>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</si>
  <si>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</si>
  <si>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</si>
  <si>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</si>
  <si>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</si>
  <si>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</si>
  <si>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</si>
  <si>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</si>
  <si>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</si>
  <si>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</si>
  <si>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</si>
  <si>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</si>
  <si>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</si>
  <si>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</si>
  <si>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</si>
  <si>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</si>
  <si>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</si>
  <si>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</si>
  <si>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</si>
  <si>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</si>
  <si>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</si>
  <si>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</si>
  <si>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</si>
  <si>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</si>
  <si>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</si>
  <si>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</si>
  <si>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</si>
  <si>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</si>
  <si>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</si>
  <si>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</si>
  <si>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</si>
  <si>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</si>
  <si>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</si>
  <si>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</si>
  <si>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</si>
  <si>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</si>
  <si>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</si>
  <si>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</si>
  <si>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</si>
  <si>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</si>
  <si>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</si>
  <si>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</si>
  <si>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</si>
  <si>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</si>
  <si>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</si>
  <si>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</si>
  <si>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</si>
  <si>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</si>
  <si>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</si>
  <si>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</si>
  <si>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</si>
  <si>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</si>
  <si>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</si>
  <si>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</si>
  <si>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</si>
  <si>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</si>
  <si>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</si>
  <si>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</si>
  <si>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</si>
  <si>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</si>
  <si>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</si>
  <si>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</si>
  <si>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</si>
  <si>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</si>
  <si>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</si>
  <si>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</si>
  <si>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</si>
  <si>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</si>
  <si>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</si>
  <si>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</si>
  <si>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</si>
  <si>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</si>
  <si>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</si>
  <si>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</si>
  <si>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</si>
  <si>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</si>
  <si>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</si>
  <si>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</si>
  <si>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</si>
  <si>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</si>
  <si>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</si>
  <si>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</si>
  <si>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</si>
  <si>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</si>
  <si>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</si>
  <si>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</si>
  <si>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</si>
  <si>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</si>
  <si>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</si>
  <si>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</si>
  <si>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</si>
  <si>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</si>
  <si>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</si>
  <si>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</si>
  <si>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</si>
  <si>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</si>
  <si>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</si>
  <si>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</si>
  <si>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</si>
  <si>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</si>
  <si>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</si>
  <si>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</si>
  <si>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</si>
  <si>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</si>
  <si>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</si>
  <si>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</si>
  <si>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</si>
  <si>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</si>
  <si>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</si>
  <si>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</si>
  <si>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</si>
  <si>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</si>
  <si>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</si>
  <si>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</si>
  <si>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</si>
  <si>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</si>
  <si>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</si>
  <si>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</si>
  <si>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</si>
  <si>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</si>
  <si>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</si>
  <si>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</si>
  <si>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</si>
  <si>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</si>
  <si>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</si>
  <si>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</si>
  <si>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</si>
  <si>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</si>
  <si>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</si>
  <si>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</si>
  <si>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</si>
  <si>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</si>
  <si>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</si>
  <si>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</si>
  <si>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</si>
  <si>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</si>
  <si>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</si>
  <si>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</si>
  <si>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</si>
  <si>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</si>
  <si>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</si>
  <si>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</si>
  <si>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</si>
  <si>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</si>
  <si>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</si>
  <si>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</si>
  <si>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</si>
  <si>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</si>
  <si>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</si>
  <si>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</si>
  <si>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</si>
  <si>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</si>
  <si>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</si>
  <si>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</si>
  <si>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</si>
  <si>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</si>
  <si>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</si>
  <si>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</si>
  <si>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</si>
  <si>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</si>
  <si>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</si>
  <si>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</si>
  <si>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</si>
  <si>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</si>
  <si>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</si>
  <si>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</si>
  <si>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</si>
  <si>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</si>
  <si>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</si>
  <si>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</si>
  <si>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</si>
  <si>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</si>
  <si>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</si>
  <si>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</si>
  <si>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</si>
  <si>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</si>
  <si>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</si>
  <si>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</si>
  <si>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</si>
  <si>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</si>
  <si>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</si>
  <si>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</si>
  <si>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</si>
  <si>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</si>
  <si>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</si>
  <si>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</si>
  <si>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</si>
  <si>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</si>
  <si>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</si>
  <si>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</si>
  <si>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</si>
  <si>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</si>
  <si>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</si>
  <si>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</si>
  <si>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</si>
  <si>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</si>
  <si>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</si>
  <si>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</si>
  <si>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</si>
  <si>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</si>
  <si>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</si>
  <si>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</si>
  <si>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</si>
  <si>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</si>
  <si>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</si>
  <si>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</si>
  <si>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</si>
  <si>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</si>
  <si>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</si>
  <si>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</si>
  <si>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</si>
  <si>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</si>
  <si>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</si>
  <si>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</si>
  <si>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</si>
  <si>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</si>
  <si>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</si>
  <si>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</si>
  <si>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</si>
  <si>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</si>
  <si>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</si>
  <si>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</si>
  <si>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</si>
  <si>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</si>
  <si>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</si>
  <si>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</si>
  <si>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</si>
  <si>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</si>
  <si>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</si>
  <si>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</si>
  <si>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</si>
  <si>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</si>
  <si>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Total Bco Marz 2021</t>
  </si>
  <si>
    <t>SIACAP (*)</t>
  </si>
  <si>
    <t>(*) Datos a Diciembre 2020</t>
  </si>
  <si>
    <t>Junio 2020/ Junio 2021</t>
  </si>
  <si>
    <t>Bancos Jun 2021</t>
  </si>
  <si>
    <t>Total Bco Jun 2021</t>
  </si>
  <si>
    <t>Bancos Sept 2021</t>
  </si>
  <si>
    <t>Bancos Dic 2021</t>
  </si>
  <si>
    <t>Total Bco Sept. 2021</t>
  </si>
  <si>
    <t>Total Bco Dic. 2021</t>
  </si>
  <si>
    <t>Total Bco Marz 2022</t>
  </si>
  <si>
    <t>Total Bco Jun 2022</t>
  </si>
  <si>
    <t>Al 31 de Marzo 2022</t>
  </si>
  <si>
    <t>Ingreso por Arrendamiento Financiero</t>
  </si>
  <si>
    <t>MICI (**)</t>
  </si>
  <si>
    <t>Al 31 de Junio 2022</t>
  </si>
  <si>
    <t>(**) Datos de Diciembre 2021</t>
  </si>
  <si>
    <t>Total Bco Sept 2022</t>
  </si>
  <si>
    <t>Total Bco Dic.2022</t>
  </si>
  <si>
    <t>Total Bco Marz.2023</t>
  </si>
  <si>
    <t>Total Bco Jun.2023</t>
  </si>
  <si>
    <t>Total Bco Sept 2023</t>
  </si>
  <si>
    <t>Septiembre 2022 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</si>
</sst>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336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1">
        <v>0.33</v>
      </c>
      <c r="D8" s="314">
        <v>0.23729578164828066</v>
      </c>
    </row>
    <row r="9" spans="1:4" x14ac:dyDescent="0.25">
      <c r="A9" s="273" t="s">
        <v>287</v>
      </c>
      <c r="B9" s="274">
        <v>0.2012108650434665</v>
      </c>
      <c r="C9" s="331">
        <v>0.55000000000000004</v>
      </c>
      <c r="D9" s="314">
        <v>0.37622342900957495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3" t="s">
        <v>290</v>
      </c>
      <c r="B13" s="282">
        <v>0.12870342636231211</v>
      </c>
      <c r="C13" s="328">
        <v>0.14179836886725192</v>
      </c>
      <c r="D13" s="313">
        <v>0.16794587236705785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0.12479671556089172</v>
      </c>
      <c r="C16" s="331">
        <v>0.37</v>
      </c>
      <c r="D16" s="314">
        <v>0.36926899456269247</v>
      </c>
    </row>
    <row r="17" spans="1:4" x14ac:dyDescent="0.25">
      <c r="A17" s="278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AZ43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AG12" sqref="AG12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27" width="11.42578125" style="1" hidden="1" customWidth="1"/>
    <col min="28" max="31" width="11.42578125" style="1" customWidth="1"/>
    <col min="32" max="16384" width="11.42578125" style="1"/>
  </cols>
  <sheetData>
    <row r="1" spans="2:31" ht="18.75" x14ac:dyDescent="0.25">
      <c r="B1" s="376" t="s">
        <v>132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</row>
    <row r="2" spans="2:31" ht="21" customHeight="1" x14ac:dyDescent="0.25">
      <c r="B2" s="376" t="s">
        <v>279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</row>
    <row r="3" spans="2:31" x14ac:dyDescent="0.25">
      <c r="B3" s="377" t="s">
        <v>377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</row>
    <row r="4" spans="2:31" ht="39.75" customHeight="1" x14ac:dyDescent="0.2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355</v>
      </c>
      <c r="V4" s="261" t="s">
        <v>360</v>
      </c>
      <c r="W4" s="261" t="s">
        <v>363</v>
      </c>
      <c r="X4" s="261" t="s">
        <v>364</v>
      </c>
      <c r="Y4" s="261" t="s">
        <v>365</v>
      </c>
      <c r="Z4" s="261" t="s">
        <v>366</v>
      </c>
      <c r="AA4" s="261" t="s">
        <v>372</v>
      </c>
      <c r="AB4" s="261" t="s">
        <v>373</v>
      </c>
      <c r="AC4" s="261" t="s">
        <v>374</v>
      </c>
      <c r="AD4" s="261" t="s">
        <v>375</v>
      </c>
      <c r="AE4" s="261" t="s">
        <v>376</v>
      </c>
    </row>
    <row r="5" spans="2:31" x14ac:dyDescent="0.2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</row>
    <row r="6" spans="2:31" x14ac:dyDescent="0.2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1222.1940367619998</v>
      </c>
      <c r="V6" s="269">
        <v>2449.3022538069995</v>
      </c>
      <c r="W6" s="269">
        <v>3695.4063519719994</v>
      </c>
      <c r="X6" s="269">
        <v>4954.0308429309998</v>
      </c>
      <c r="Y6" s="269">
        <v>1231.851553359</v>
      </c>
      <c r="Z6" s="269">
        <v>2567.7406739109997</v>
      </c>
      <c r="AA6" s="269">
        <v>4072.1075060210001</v>
      </c>
      <c r="AB6" s="269">
        <v>5798.388399376001</v>
      </c>
      <c r="AC6" s="269">
        <v>1841.8962003860001</v>
      </c>
      <c r="AD6" s="269">
        <v>3807.5167308260002</v>
      </c>
      <c r="AE6" s="269">
        <v>5867.2813094510002</v>
      </c>
    </row>
    <row r="7" spans="2:31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1217.3240367619999</v>
      </c>
      <c r="V7" s="266">
        <v>2439.9922538069995</v>
      </c>
      <c r="W7" s="266">
        <v>3680.4163519719996</v>
      </c>
      <c r="X7" s="266">
        <v>4934.0008429310001</v>
      </c>
      <c r="Y7" s="266">
        <v>1226.9715533589999</v>
      </c>
      <c r="Z7" s="266">
        <v>2557.6206739109998</v>
      </c>
      <c r="AA7" s="266">
        <v>4055.7675060209999</v>
      </c>
      <c r="AB7" s="266">
        <v>5773.9983993760006</v>
      </c>
      <c r="AC7" s="266">
        <v>1829.2962003860002</v>
      </c>
      <c r="AD7" s="266">
        <v>3781.446730826</v>
      </c>
      <c r="AE7" s="266">
        <v>5821.8313094510004</v>
      </c>
    </row>
    <row r="8" spans="2:31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  <c r="X8" s="269">
        <v>4232.9157134110001</v>
      </c>
      <c r="Y8" s="269">
        <v>1044.986068509</v>
      </c>
      <c r="Z8" s="269">
        <v>2161.5257323609999</v>
      </c>
      <c r="AA8" s="269">
        <v>3373.2607057610003</v>
      </c>
      <c r="AB8" s="269">
        <v>4734.6072372260005</v>
      </c>
      <c r="AC8" s="269">
        <v>1411.44992914</v>
      </c>
      <c r="AD8" s="269">
        <v>2900.7445847399999</v>
      </c>
      <c r="AE8" s="269">
        <v>4460.2461590450002</v>
      </c>
    </row>
    <row r="9" spans="2:31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  <c r="X9" s="269">
        <v>106.13629700999998</v>
      </c>
      <c r="Y9" s="269">
        <v>25.900884959999999</v>
      </c>
      <c r="Z9" s="269">
        <v>72.217655129999997</v>
      </c>
      <c r="AA9" s="269">
        <v>162.73793962999997</v>
      </c>
      <c r="AB9" s="269">
        <v>305.43189401999996</v>
      </c>
      <c r="AC9" s="269">
        <v>172.697817246</v>
      </c>
      <c r="AD9" s="269">
        <v>377.12908625599999</v>
      </c>
      <c r="AE9" s="269">
        <v>583.73091732600005</v>
      </c>
    </row>
    <row r="10" spans="2:31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  <c r="X10" s="269">
        <v>594.94883250999987</v>
      </c>
      <c r="Y10" s="269">
        <v>156.08459988999999</v>
      </c>
      <c r="Z10" s="269">
        <v>323.87728641999996</v>
      </c>
      <c r="AA10" s="269">
        <v>519.76886062999995</v>
      </c>
      <c r="AB10" s="269">
        <v>733.95926812999994</v>
      </c>
      <c r="AC10" s="269">
        <v>245.14845400000002</v>
      </c>
      <c r="AD10" s="269">
        <v>503.57305982999998</v>
      </c>
      <c r="AE10" s="269">
        <v>777.85423307999997</v>
      </c>
    </row>
    <row r="11" spans="2:31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4.87</v>
      </c>
      <c r="V11" s="269">
        <v>9.3099999999999987</v>
      </c>
      <c r="W11" s="269">
        <v>14.99</v>
      </c>
      <c r="X11" s="269">
        <v>20.03</v>
      </c>
      <c r="Y11" s="269">
        <v>4.88</v>
      </c>
      <c r="Z11" s="269">
        <v>10.119999999999999</v>
      </c>
      <c r="AA11" s="269">
        <v>16.34</v>
      </c>
      <c r="AB11" s="269">
        <v>24.39</v>
      </c>
      <c r="AC11" s="269">
        <v>12.6</v>
      </c>
      <c r="AD11" s="269">
        <v>26.07</v>
      </c>
      <c r="AE11" s="269">
        <v>45.45</v>
      </c>
    </row>
    <row r="12" spans="2:31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  <c r="X12" s="266">
        <v>0</v>
      </c>
      <c r="Y12" s="266">
        <v>0</v>
      </c>
      <c r="Z12" s="266">
        <v>0</v>
      </c>
      <c r="AA12" s="266">
        <v>0</v>
      </c>
      <c r="AB12" s="266">
        <v>0</v>
      </c>
      <c r="AC12" s="266">
        <v>0</v>
      </c>
      <c r="AD12" s="266">
        <v>0</v>
      </c>
      <c r="AE12" s="266">
        <v>0</v>
      </c>
    </row>
    <row r="13" spans="2:31" x14ac:dyDescent="0.2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  <c r="X13" s="306">
        <v>0</v>
      </c>
      <c r="Y13" s="306">
        <v>0</v>
      </c>
      <c r="Z13" s="306">
        <v>0</v>
      </c>
      <c r="AA13" s="306">
        <v>0</v>
      </c>
      <c r="AB13" s="306">
        <v>0</v>
      </c>
      <c r="AC13" s="306">
        <v>0</v>
      </c>
      <c r="AD13" s="306">
        <v>0</v>
      </c>
      <c r="AE13" s="306">
        <v>0</v>
      </c>
    </row>
    <row r="14" spans="2:31" x14ac:dyDescent="0.2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0</v>
      </c>
      <c r="AA14" s="306">
        <v>0</v>
      </c>
      <c r="AB14" s="306">
        <v>0</v>
      </c>
      <c r="AC14" s="306">
        <v>0</v>
      </c>
      <c r="AD14" s="306">
        <v>0</v>
      </c>
      <c r="AE14" s="306">
        <v>0</v>
      </c>
    </row>
    <row r="15" spans="2:31" x14ac:dyDescent="0.2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  <c r="X15" s="306">
        <v>0</v>
      </c>
      <c r="Y15" s="306">
        <v>0</v>
      </c>
      <c r="Z15" s="306">
        <v>0</v>
      </c>
      <c r="AA15" s="306">
        <v>0</v>
      </c>
      <c r="AB15" s="306">
        <v>0</v>
      </c>
      <c r="AC15" s="306">
        <v>0</v>
      </c>
      <c r="AD15" s="306">
        <v>0</v>
      </c>
      <c r="AE15" s="306">
        <v>0</v>
      </c>
    </row>
    <row r="16" spans="2:31" x14ac:dyDescent="0.2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6">
        <v>0</v>
      </c>
      <c r="Y16" s="306">
        <v>0</v>
      </c>
      <c r="Z16" s="306">
        <v>0</v>
      </c>
      <c r="AA16" s="306">
        <v>0</v>
      </c>
      <c r="AB16" s="306">
        <v>0</v>
      </c>
      <c r="AC16" s="306">
        <v>0</v>
      </c>
      <c r="AD16" s="306">
        <v>0</v>
      </c>
      <c r="AE16" s="306">
        <v>0</v>
      </c>
    </row>
    <row r="17" spans="2:31" x14ac:dyDescent="0.25">
      <c r="B17" s="5"/>
      <c r="C17" s="265" t="s">
        <v>368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  <c r="AC17" s="306">
        <v>0</v>
      </c>
      <c r="AD17" s="306">
        <v>0</v>
      </c>
      <c r="AE17" s="306">
        <v>0</v>
      </c>
    </row>
    <row r="18" spans="2:31" x14ac:dyDescent="0.25">
      <c r="B18" s="5"/>
      <c r="C18" s="265"/>
      <c r="D18" s="306"/>
      <c r="E18" s="306"/>
      <c r="F18" s="306"/>
      <c r="G18" s="306"/>
      <c r="H18" s="306"/>
      <c r="I18" s="306"/>
      <c r="J18" s="306"/>
      <c r="K18" s="306"/>
      <c r="L18" s="306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</row>
    <row r="19" spans="2:31" x14ac:dyDescent="0.25">
      <c r="B19" s="5"/>
      <c r="C19" s="259" t="s">
        <v>13</v>
      </c>
      <c r="D19" s="266">
        <v>2405</v>
      </c>
      <c r="E19" s="266">
        <v>585</v>
      </c>
      <c r="F19" s="266">
        <v>1185</v>
      </c>
      <c r="G19" s="266">
        <v>1952.1000000000001</v>
      </c>
      <c r="H19" s="266">
        <v>2633.95</v>
      </c>
      <c r="I19" s="266">
        <v>680.66540370799999</v>
      </c>
      <c r="J19" s="266">
        <v>1390.257065213</v>
      </c>
      <c r="K19" s="266">
        <v>2149.6646615219997</v>
      </c>
      <c r="L19" s="266">
        <v>2930.5148356129998</v>
      </c>
      <c r="M19" s="266">
        <v>795.4105937700001</v>
      </c>
      <c r="N19" s="266">
        <v>1638.049786868</v>
      </c>
      <c r="O19" s="266">
        <v>2454.4159182063399</v>
      </c>
      <c r="P19" s="266">
        <v>3257.0988225455199</v>
      </c>
      <c r="Q19" s="266">
        <v>761.90270809999993</v>
      </c>
      <c r="R19" s="266">
        <v>1477.9348849699998</v>
      </c>
      <c r="S19" s="266">
        <v>2182.8068795699996</v>
      </c>
      <c r="T19" s="266">
        <v>2888.5805066999997</v>
      </c>
      <c r="U19" s="266">
        <v>667.36421901599999</v>
      </c>
      <c r="V19" s="266">
        <v>1324.2218116409999</v>
      </c>
      <c r="W19" s="266">
        <v>1973.2268831379997</v>
      </c>
      <c r="X19" s="266">
        <v>2602.240640903</v>
      </c>
      <c r="Y19" s="266">
        <v>624.322607973</v>
      </c>
      <c r="Z19" s="266">
        <v>1278.0591935279999</v>
      </c>
      <c r="AA19" s="266">
        <v>2029.2772147999999</v>
      </c>
      <c r="AB19" s="266">
        <v>2928.6958758209998</v>
      </c>
      <c r="AC19" s="266">
        <v>1000.7787619439999</v>
      </c>
      <c r="AD19" s="266">
        <v>2107.5280136609999</v>
      </c>
      <c r="AE19" s="266">
        <v>3309.8064167442503</v>
      </c>
    </row>
    <row r="20" spans="2:31" x14ac:dyDescent="0.2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9">
        <v>738.42434333000006</v>
      </c>
      <c r="N20" s="269">
        <v>1521.5674138479999</v>
      </c>
      <c r="O20" s="269">
        <v>2275.9818089923401</v>
      </c>
      <c r="P20" s="269">
        <v>3013.67958140152</v>
      </c>
      <c r="Q20" s="269">
        <v>697.75032035999993</v>
      </c>
      <c r="R20" s="269">
        <v>1369.7788555399998</v>
      </c>
      <c r="S20" s="269">
        <v>2017.4859521699998</v>
      </c>
      <c r="T20" s="269">
        <v>2659.5153428399994</v>
      </c>
      <c r="U20" s="269">
        <v>606.56622740599994</v>
      </c>
      <c r="V20" s="269">
        <v>1198.5811181909999</v>
      </c>
      <c r="W20" s="269">
        <v>1778.3959737179998</v>
      </c>
      <c r="X20" s="269">
        <v>2338.8303642129999</v>
      </c>
      <c r="Y20" s="269">
        <v>554.18946150299996</v>
      </c>
      <c r="Z20" s="269">
        <v>1142.7315377979999</v>
      </c>
      <c r="AA20" s="269">
        <v>1819.3711438999999</v>
      </c>
      <c r="AB20" s="269">
        <v>2636.9284429109998</v>
      </c>
      <c r="AC20" s="269">
        <v>913.06555557399997</v>
      </c>
      <c r="AD20" s="269">
        <v>1936.0432750280002</v>
      </c>
      <c r="AE20" s="269">
        <v>3047.5472941112503</v>
      </c>
    </row>
    <row r="21" spans="2:31" x14ac:dyDescent="0.25">
      <c r="B21" s="5"/>
      <c r="C21" s="263" t="s">
        <v>15</v>
      </c>
      <c r="D21" s="266">
        <v>828</v>
      </c>
      <c r="E21" s="266">
        <v>171</v>
      </c>
      <c r="F21" s="266">
        <v>345</v>
      </c>
      <c r="G21" s="266">
        <v>145.94999999999999</v>
      </c>
      <c r="H21" s="266">
        <v>199.62</v>
      </c>
      <c r="I21" s="266">
        <v>51.594125730000002</v>
      </c>
      <c r="J21" s="266">
        <v>103.93111812999999</v>
      </c>
      <c r="K21" s="266">
        <v>166.52431002</v>
      </c>
      <c r="L21" s="266">
        <v>227.92373293</v>
      </c>
      <c r="M21" s="269">
        <v>56.986250440000006</v>
      </c>
      <c r="N21" s="269">
        <v>116.48237302</v>
      </c>
      <c r="O21" s="269">
        <v>178.43410921399999</v>
      </c>
      <c r="P21" s="269">
        <v>243.41924114400001</v>
      </c>
      <c r="Q21" s="269">
        <v>64.152387739999995</v>
      </c>
      <c r="R21" s="269">
        <v>108.15602942999999</v>
      </c>
      <c r="S21" s="269">
        <v>165.32092740000002</v>
      </c>
      <c r="T21" s="269">
        <v>229.06516386000004</v>
      </c>
      <c r="U21" s="269">
        <v>60.797991610000018</v>
      </c>
      <c r="V21" s="269">
        <v>125.64069345000001</v>
      </c>
      <c r="W21" s="269">
        <v>194.83090942000001</v>
      </c>
      <c r="X21" s="269">
        <v>263.41027669000005</v>
      </c>
      <c r="Y21" s="269">
        <v>70.13314647</v>
      </c>
      <c r="Z21" s="269">
        <v>135.32765573</v>
      </c>
      <c r="AA21" s="269">
        <v>209.90607089999997</v>
      </c>
      <c r="AB21" s="269">
        <v>291.76743290999997</v>
      </c>
      <c r="AC21" s="269">
        <v>87.713206369999995</v>
      </c>
      <c r="AD21" s="269">
        <v>171.48473863300001</v>
      </c>
      <c r="AE21" s="269">
        <v>262.259122633</v>
      </c>
    </row>
    <row r="22" spans="2:31" x14ac:dyDescent="0.25">
      <c r="B22" s="5"/>
      <c r="C22" s="259"/>
      <c r="D22" s="306"/>
      <c r="E22" s="306"/>
      <c r="F22" s="306"/>
      <c r="G22" s="306"/>
      <c r="H22" s="306"/>
      <c r="I22" s="306"/>
      <c r="J22" s="306"/>
      <c r="K22" s="306"/>
      <c r="L22" s="306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</row>
    <row r="23" spans="2:31" x14ac:dyDescent="0.25">
      <c r="B23" s="5"/>
      <c r="C23" s="259" t="s">
        <v>16</v>
      </c>
      <c r="D23" s="266">
        <v>3363</v>
      </c>
      <c r="E23" s="266">
        <v>915.17858265999985</v>
      </c>
      <c r="F23" s="266">
        <v>1839.65</v>
      </c>
      <c r="G23" s="266">
        <v>1969.2100000000003</v>
      </c>
      <c r="H23" s="266">
        <v>2645.9054271140003</v>
      </c>
      <c r="I23" s="266">
        <v>673.43880974800004</v>
      </c>
      <c r="J23" s="266">
        <v>1384.3526717919999</v>
      </c>
      <c r="K23" s="266">
        <v>2087.1694437659999</v>
      </c>
      <c r="L23" s="266">
        <v>2800.6185013680001</v>
      </c>
      <c r="M23" s="269">
        <v>695.47369901699994</v>
      </c>
      <c r="N23" s="269">
        <v>1409.290832877</v>
      </c>
      <c r="O23" s="269">
        <v>2095.8614699916593</v>
      </c>
      <c r="P23" s="269">
        <v>2774.0872884384812</v>
      </c>
      <c r="Q23" s="269">
        <v>648.94321767000019</v>
      </c>
      <c r="R23" s="269">
        <v>1283.51802157</v>
      </c>
      <c r="S23" s="269">
        <v>1894.49347029</v>
      </c>
      <c r="T23" s="269">
        <v>2458.9162843400004</v>
      </c>
      <c r="U23" s="269">
        <v>554.82981774599978</v>
      </c>
      <c r="V23" s="269">
        <v>1125.0804421659996</v>
      </c>
      <c r="W23" s="269">
        <v>1722.1794688339996</v>
      </c>
      <c r="X23" s="269">
        <v>2351.7902020279998</v>
      </c>
      <c r="Y23" s="269">
        <v>607.52894538600003</v>
      </c>
      <c r="Z23" s="269">
        <v>1289.6814803829998</v>
      </c>
      <c r="AA23" s="269">
        <v>2042.8302912210002</v>
      </c>
      <c r="AB23" s="269">
        <v>2869.6925235550011</v>
      </c>
      <c r="AC23" s="269">
        <v>841.11743844200021</v>
      </c>
      <c r="AD23" s="269">
        <v>1699.9887171650003</v>
      </c>
      <c r="AE23" s="269">
        <v>2557.4748927067499</v>
      </c>
    </row>
    <row r="24" spans="2:31" x14ac:dyDescent="0.2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9">
        <v>131.13273521000002</v>
      </c>
      <c r="N24" s="269">
        <v>262.17118297399998</v>
      </c>
      <c r="O24" s="269">
        <v>408.64737269599999</v>
      </c>
      <c r="P24" s="269">
        <v>643.30314983100004</v>
      </c>
      <c r="Q24" s="269">
        <v>184.51785287999999</v>
      </c>
      <c r="R24" s="269">
        <v>466.11325180000006</v>
      </c>
      <c r="S24" s="269">
        <v>747.72011093000015</v>
      </c>
      <c r="T24" s="269">
        <v>1211.1732510300001</v>
      </c>
      <c r="U24" s="269">
        <v>200.26475552799999</v>
      </c>
      <c r="V24" s="269">
        <v>419.00535997600002</v>
      </c>
      <c r="W24" s="269">
        <v>602.14058299500005</v>
      </c>
      <c r="X24" s="269">
        <v>890.03571726700011</v>
      </c>
      <c r="Y24" s="269"/>
      <c r="Z24" s="269"/>
      <c r="AA24" s="269"/>
      <c r="AB24" s="269"/>
      <c r="AC24" s="269"/>
      <c r="AD24" s="269"/>
      <c r="AE24" s="269"/>
    </row>
    <row r="25" spans="2:31" x14ac:dyDescent="0.25">
      <c r="B25" s="5"/>
      <c r="C25" s="259" t="s">
        <v>18</v>
      </c>
      <c r="D25" s="266">
        <v>2861</v>
      </c>
      <c r="E25" s="266">
        <v>800.17858265999985</v>
      </c>
      <c r="F25" s="266">
        <v>1612.29</v>
      </c>
      <c r="G25" s="266">
        <v>1614.7200000000003</v>
      </c>
      <c r="H25" s="266">
        <v>2155.2354271140002</v>
      </c>
      <c r="I25" s="266">
        <v>567.34703406100004</v>
      </c>
      <c r="J25" s="266">
        <v>1166.0997751519999</v>
      </c>
      <c r="K25" s="266">
        <v>1665.6750653959998</v>
      </c>
      <c r="L25" s="266">
        <v>2203.5532943490002</v>
      </c>
      <c r="M25" s="269">
        <v>564.34096380699998</v>
      </c>
      <c r="N25" s="269">
        <v>1147.119649903</v>
      </c>
      <c r="O25" s="269">
        <v>1687.2140972956593</v>
      </c>
      <c r="P25" s="269">
        <v>2130.7841386074811</v>
      </c>
      <c r="Q25" s="269">
        <v>464.42536479000023</v>
      </c>
      <c r="R25" s="269">
        <v>817.40476976999992</v>
      </c>
      <c r="S25" s="269">
        <v>1146.7733593599999</v>
      </c>
      <c r="T25" s="269">
        <v>1247.7430333100003</v>
      </c>
      <c r="U25" s="269">
        <v>354.56506221799975</v>
      </c>
      <c r="V25" s="269">
        <v>706.07508218999953</v>
      </c>
      <c r="W25" s="269">
        <v>1120.0388858389997</v>
      </c>
      <c r="X25" s="269">
        <v>1461.7544847609997</v>
      </c>
      <c r="Y25" s="269">
        <v>607.52894538600003</v>
      </c>
      <c r="Z25" s="269">
        <v>1289.6814803829998</v>
      </c>
      <c r="AA25" s="269">
        <v>2042.8302912210002</v>
      </c>
      <c r="AB25" s="269">
        <v>2869.6925235550011</v>
      </c>
      <c r="AC25" s="269">
        <v>841.11743844200021</v>
      </c>
      <c r="AD25" s="269">
        <v>1699.9887171650003</v>
      </c>
      <c r="AE25" s="269">
        <v>2557.4748927067499</v>
      </c>
    </row>
    <row r="26" spans="2:31" x14ac:dyDescent="0.25">
      <c r="B26" s="5"/>
      <c r="C26" s="259"/>
      <c r="D26" s="306"/>
      <c r="E26" s="306"/>
      <c r="F26" s="306"/>
      <c r="G26" s="306"/>
      <c r="H26" s="306"/>
      <c r="I26" s="306"/>
      <c r="J26" s="306"/>
      <c r="K26" s="306"/>
      <c r="L26" s="306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</row>
    <row r="27" spans="2:31" x14ac:dyDescent="0.25">
      <c r="B27" s="5"/>
      <c r="C27" s="259" t="s">
        <v>20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1287.0855112515401</v>
      </c>
      <c r="K27" s="266">
        <v>1894.5420701635401</v>
      </c>
      <c r="L27" s="266">
        <v>2609.2001018845399</v>
      </c>
      <c r="M27" s="269">
        <v>601.01126392563799</v>
      </c>
      <c r="N27" s="269">
        <v>1274.8378647021</v>
      </c>
      <c r="O27" s="269">
        <v>1922.9411031173513</v>
      </c>
      <c r="P27" s="269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575.72396405747145</v>
      </c>
      <c r="V27" s="269">
        <v>1143.0271281052935</v>
      </c>
      <c r="W27" s="269">
        <v>1754.5476263986457</v>
      </c>
      <c r="X27" s="269">
        <v>2433.3566379187796</v>
      </c>
      <c r="Y27" s="269">
        <v>658.13103494400002</v>
      </c>
      <c r="Z27" s="269">
        <v>1454.3235386578699</v>
      </c>
      <c r="AA27" s="269">
        <v>2156.0600746478731</v>
      </c>
      <c r="AB27" s="269">
        <v>2944.5455457320099</v>
      </c>
      <c r="AC27" s="269">
        <v>759.09288071900005</v>
      </c>
      <c r="AD27" s="269">
        <v>1525.0409867890003</v>
      </c>
      <c r="AE27" s="269">
        <v>2299.2741912320002</v>
      </c>
    </row>
    <row r="28" spans="2:31" x14ac:dyDescent="0.25">
      <c r="B28" s="5"/>
      <c r="C28" s="259" t="s">
        <v>322</v>
      </c>
      <c r="D28" s="266">
        <v>2652</v>
      </c>
      <c r="E28" s="266">
        <v>626</v>
      </c>
      <c r="F28" s="266">
        <v>1247</v>
      </c>
      <c r="G28" s="266">
        <v>1903</v>
      </c>
      <c r="H28" s="266">
        <v>2591.79</v>
      </c>
      <c r="I28" s="266">
        <v>638.12416071100006</v>
      </c>
      <c r="J28" s="266">
        <v>1287.0855112515442</v>
      </c>
      <c r="K28" s="266">
        <v>1894.5420701635401</v>
      </c>
      <c r="L28" s="266">
        <v>2609.2001018845399</v>
      </c>
      <c r="M28" s="267">
        <v>601.01126392563799</v>
      </c>
      <c r="N28" s="267">
        <v>1274.8378647021</v>
      </c>
      <c r="O28" s="267">
        <v>1922.9411031173513</v>
      </c>
      <c r="P28" s="267">
        <v>2546.4966740160198</v>
      </c>
      <c r="Q28" s="269">
        <v>615.50979001999997</v>
      </c>
      <c r="R28" s="269">
        <v>1166.3214120600001</v>
      </c>
      <c r="S28" s="269">
        <v>1708.3603275299999</v>
      </c>
      <c r="T28" s="269">
        <v>2266.2158258699997</v>
      </c>
      <c r="U28" s="269">
        <v>575.72396405747145</v>
      </c>
      <c r="V28" s="269">
        <v>1143.0271281052935</v>
      </c>
      <c r="W28" s="269">
        <v>1754.5476263986457</v>
      </c>
      <c r="X28" s="269">
        <v>2433.3566379187796</v>
      </c>
      <c r="Y28" s="269">
        <v>658.13103494400002</v>
      </c>
      <c r="Z28" s="269">
        <v>1454.3235386578699</v>
      </c>
      <c r="AA28" s="269">
        <v>2156.0600746478731</v>
      </c>
      <c r="AB28" s="269">
        <v>2944.5455457320099</v>
      </c>
      <c r="AC28" s="269">
        <v>759.09288071900005</v>
      </c>
      <c r="AD28" s="269">
        <v>1525.0409867890003</v>
      </c>
      <c r="AE28" s="269">
        <v>2299.2741912320002</v>
      </c>
    </row>
    <row r="29" spans="2:31" x14ac:dyDescent="0.25">
      <c r="B29" s="5"/>
      <c r="C29" s="259" t="s">
        <v>158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  <c r="Y29" s="306">
        <v>0</v>
      </c>
      <c r="Z29" s="306">
        <v>0</v>
      </c>
      <c r="AA29" s="306">
        <v>0</v>
      </c>
      <c r="AB29" s="306">
        <v>0</v>
      </c>
      <c r="AC29" s="306">
        <v>0</v>
      </c>
      <c r="AD29" s="306">
        <v>0</v>
      </c>
      <c r="AE29" s="306">
        <v>0</v>
      </c>
    </row>
    <row r="30" spans="2:31" x14ac:dyDescent="0.25">
      <c r="B30" s="5"/>
      <c r="C30" s="259" t="s">
        <v>157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>
        <v>0</v>
      </c>
      <c r="Z30" s="306">
        <v>0</v>
      </c>
      <c r="AA30" s="306">
        <v>0</v>
      </c>
      <c r="AB30" s="306">
        <v>0</v>
      </c>
      <c r="AC30" s="306">
        <v>0</v>
      </c>
      <c r="AD30" s="306">
        <v>0</v>
      </c>
      <c r="AE30" s="306">
        <v>0</v>
      </c>
    </row>
    <row r="31" spans="2:31" x14ac:dyDescent="0.25">
      <c r="B31" s="5"/>
      <c r="C31" s="259" t="s">
        <v>317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  <c r="X31" s="306">
        <v>0</v>
      </c>
      <c r="Y31" s="306">
        <v>0</v>
      </c>
      <c r="Z31" s="306">
        <v>0</v>
      </c>
      <c r="AA31" s="306">
        <v>0</v>
      </c>
      <c r="AB31" s="306">
        <v>0</v>
      </c>
      <c r="AC31" s="306">
        <v>0</v>
      </c>
      <c r="AD31" s="306">
        <v>0</v>
      </c>
      <c r="AE31" s="306">
        <v>0</v>
      </c>
    </row>
    <row r="32" spans="2:31" x14ac:dyDescent="0.25">
      <c r="B32" s="5"/>
      <c r="C32" s="259" t="s">
        <v>318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>
        <v>0</v>
      </c>
      <c r="O32" s="306">
        <v>0</v>
      </c>
      <c r="P32" s="306">
        <v>0</v>
      </c>
      <c r="Q32" s="306">
        <v>0</v>
      </c>
      <c r="R32" s="306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306">
        <v>0</v>
      </c>
      <c r="Y32" s="306">
        <v>0</v>
      </c>
      <c r="Z32" s="306">
        <v>0</v>
      </c>
      <c r="AA32" s="306">
        <v>0</v>
      </c>
      <c r="AB32" s="306">
        <v>0</v>
      </c>
      <c r="AC32" s="306">
        <v>0</v>
      </c>
      <c r="AD32" s="306">
        <v>0</v>
      </c>
      <c r="AE32" s="306">
        <v>0</v>
      </c>
    </row>
    <row r="33" spans="2:31" x14ac:dyDescent="0.25">
      <c r="B33" s="5"/>
      <c r="C33" s="259"/>
      <c r="D33" s="266"/>
      <c r="E33" s="266"/>
      <c r="F33" s="266"/>
      <c r="G33" s="266"/>
      <c r="H33" s="266"/>
      <c r="I33" s="266"/>
      <c r="J33" s="266"/>
      <c r="K33" s="266"/>
      <c r="L33" s="266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</row>
    <row r="34" spans="2:31" x14ac:dyDescent="0.25">
      <c r="B34" s="5"/>
      <c r="C34" s="259" t="s">
        <v>321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0</v>
      </c>
      <c r="X34" s="266">
        <v>0</v>
      </c>
      <c r="Y34" s="266">
        <v>0</v>
      </c>
      <c r="Z34" s="266">
        <v>0</v>
      </c>
      <c r="AA34" s="266">
        <v>0</v>
      </c>
      <c r="AB34" s="266">
        <v>0</v>
      </c>
      <c r="AC34" s="266">
        <v>0</v>
      </c>
      <c r="AD34" s="266">
        <v>0</v>
      </c>
      <c r="AE34" s="266">
        <v>0</v>
      </c>
    </row>
    <row r="35" spans="2:31" x14ac:dyDescent="0.25">
      <c r="B35" s="5"/>
      <c r="C35" s="259"/>
      <c r="D35" s="266"/>
      <c r="E35" s="266"/>
      <c r="F35" s="266"/>
      <c r="G35" s="266"/>
      <c r="H35" s="266"/>
      <c r="I35" s="266"/>
      <c r="J35" s="266"/>
      <c r="K35" s="266"/>
      <c r="L35" s="266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</row>
    <row r="36" spans="2:31" x14ac:dyDescent="0.25">
      <c r="B36" s="5"/>
      <c r="C36" s="259" t="s">
        <v>19</v>
      </c>
      <c r="D36" s="266">
        <v>1319.35</v>
      </c>
      <c r="E36" s="266">
        <v>312</v>
      </c>
      <c r="F36" s="266">
        <v>565</v>
      </c>
      <c r="G36" s="266">
        <v>1636.2600000000002</v>
      </c>
      <c r="H36" s="266">
        <v>2233.274572886</v>
      </c>
      <c r="I36" s="266">
        <v>594.18570839000006</v>
      </c>
      <c r="J36" s="266">
        <v>1098.9646510499995</v>
      </c>
      <c r="K36" s="266">
        <v>1596.9406774500001</v>
      </c>
      <c r="L36" s="266">
        <v>2258.9238725199993</v>
      </c>
      <c r="M36" s="269">
        <v>524.49875530300005</v>
      </c>
      <c r="N36" s="269">
        <v>1038.67153968</v>
      </c>
      <c r="O36" s="269">
        <v>1689.6500565500012</v>
      </c>
      <c r="P36" s="269">
        <v>2265.2672697099988</v>
      </c>
      <c r="Q36" s="269">
        <v>607.75364313999967</v>
      </c>
      <c r="R36" s="269">
        <v>1024.2862689599999</v>
      </c>
      <c r="S36" s="269">
        <v>1486.8715641499998</v>
      </c>
      <c r="T36" s="269">
        <v>2027.5565020899994</v>
      </c>
      <c r="U36" s="269">
        <v>534.94360435500016</v>
      </c>
      <c r="V36" s="269">
        <v>1044.0692653230003</v>
      </c>
      <c r="W36" s="269">
        <v>1590.6155176410005</v>
      </c>
      <c r="X36" s="269">
        <v>2251.4864631040004</v>
      </c>
      <c r="Y36" s="269">
        <v>731.87774092800009</v>
      </c>
      <c r="Z36" s="269">
        <v>1421.6248537020001</v>
      </c>
      <c r="AA36" s="269">
        <v>1987.6160404169998</v>
      </c>
      <c r="AB36" s="269">
        <v>2673.4164043439996</v>
      </c>
      <c r="AC36" s="269">
        <v>769.12948872599998</v>
      </c>
      <c r="AD36" s="269">
        <v>1515.096775388</v>
      </c>
      <c r="AE36" s="269">
        <v>2220.3693469959999</v>
      </c>
    </row>
    <row r="37" spans="2:31" x14ac:dyDescent="0.25">
      <c r="B37" s="5"/>
      <c r="C37" s="259"/>
      <c r="D37" s="266"/>
      <c r="E37" s="266"/>
      <c r="F37" s="266"/>
      <c r="G37" s="266"/>
      <c r="H37" s="266"/>
      <c r="I37" s="266"/>
      <c r="J37" s="266"/>
      <c r="K37" s="266"/>
      <c r="L37" s="266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  <row r="38" spans="2:31" x14ac:dyDescent="0.25">
      <c r="B38" s="5"/>
      <c r="C38" s="259" t="s">
        <v>21</v>
      </c>
      <c r="D38" s="266">
        <v>1528</v>
      </c>
      <c r="E38" s="266">
        <v>486</v>
      </c>
      <c r="F38" s="266">
        <v>930</v>
      </c>
      <c r="G38" s="266">
        <v>1347.9800000000005</v>
      </c>
      <c r="H38" s="266">
        <v>1796.72</v>
      </c>
      <c r="I38" s="266">
        <v>523.40858174000005</v>
      </c>
      <c r="J38" s="266">
        <v>977.97891495045519</v>
      </c>
      <c r="K38" s="266">
        <v>1368.07367268246</v>
      </c>
      <c r="L38" s="266">
        <v>1853.2770649844599</v>
      </c>
      <c r="M38" s="269">
        <v>487.82845518436199</v>
      </c>
      <c r="N38" s="269">
        <v>910.95367343089595</v>
      </c>
      <c r="O38" s="269">
        <v>1453.9230507283091</v>
      </c>
      <c r="P38" s="269">
        <v>1849.55473430146</v>
      </c>
      <c r="Q38" s="269">
        <v>456.66921790999993</v>
      </c>
      <c r="R38" s="269">
        <v>675.36962666999978</v>
      </c>
      <c r="S38" s="269">
        <v>925.28459597999972</v>
      </c>
      <c r="T38" s="269">
        <v>1009.0837095300001</v>
      </c>
      <c r="U38" s="269">
        <v>313.7863099455285</v>
      </c>
      <c r="V38" s="269">
        <v>607.11555070770657</v>
      </c>
      <c r="W38" s="269">
        <v>956.10429140135454</v>
      </c>
      <c r="X38" s="269">
        <v>1279.8775863962207</v>
      </c>
      <c r="Y38" s="269">
        <v>506.69781249799996</v>
      </c>
      <c r="Z38" s="269">
        <v>946.65075364012989</v>
      </c>
      <c r="AA38" s="269">
        <v>1348.3229868721269</v>
      </c>
      <c r="AB38" s="269">
        <v>1901.2523022829901</v>
      </c>
      <c r="AC38" s="269">
        <v>696.96362515800001</v>
      </c>
      <c r="AD38" s="269">
        <v>1439.3443419720002</v>
      </c>
      <c r="AE38" s="269">
        <v>2090.2047134027503</v>
      </c>
    </row>
    <row r="39" spans="2:31" x14ac:dyDescent="0.25">
      <c r="B39" s="239"/>
      <c r="C39" s="259"/>
      <c r="D39" s="266"/>
      <c r="E39" s="266"/>
      <c r="F39" s="266"/>
      <c r="G39" s="266"/>
      <c r="H39" s="266"/>
      <c r="I39" s="266"/>
      <c r="J39" s="266"/>
      <c r="K39" s="266"/>
      <c r="L39" s="266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</row>
    <row r="40" spans="2:31" x14ac:dyDescent="0.25">
      <c r="B40" s="7"/>
      <c r="C40" s="259" t="s">
        <v>268</v>
      </c>
      <c r="D40" s="266">
        <v>1528</v>
      </c>
      <c r="E40" s="266">
        <v>486</v>
      </c>
      <c r="F40" s="266">
        <v>930.27999999999986</v>
      </c>
      <c r="G40" s="266">
        <v>1347.9800000000005</v>
      </c>
      <c r="H40" s="266">
        <v>1796.72</v>
      </c>
      <c r="I40" s="266">
        <v>523.40858174000005</v>
      </c>
      <c r="J40" s="266">
        <v>977.97891495045519</v>
      </c>
      <c r="K40" s="266">
        <v>1368.07367268246</v>
      </c>
      <c r="L40" s="266">
        <v>1853.2770649844599</v>
      </c>
      <c r="M40" s="269">
        <v>487.82845518436199</v>
      </c>
      <c r="N40" s="269">
        <v>910.95367343089595</v>
      </c>
      <c r="O40" s="269">
        <v>1453.9230507283091</v>
      </c>
      <c r="P40" s="269">
        <v>1849.55473430146</v>
      </c>
      <c r="Q40" s="269">
        <v>456.66921790999993</v>
      </c>
      <c r="R40" s="269">
        <v>675.36962666999978</v>
      </c>
      <c r="S40" s="269">
        <v>925.28459597999972</v>
      </c>
      <c r="T40" s="269">
        <v>1009.0837095300001</v>
      </c>
      <c r="U40" s="269">
        <v>313.7863099455285</v>
      </c>
      <c r="V40" s="269">
        <v>607.11555070770657</v>
      </c>
      <c r="W40" s="269">
        <v>956.10429140135454</v>
      </c>
      <c r="X40" s="269">
        <v>1279.8775863962207</v>
      </c>
      <c r="Y40" s="269">
        <v>506.69781249799996</v>
      </c>
      <c r="Z40" s="269">
        <v>946.65075364012989</v>
      </c>
      <c r="AA40" s="269">
        <v>1348.3229868721269</v>
      </c>
      <c r="AB40" s="269">
        <v>1901.2523022829901</v>
      </c>
      <c r="AC40" s="269">
        <v>696.96362515800001</v>
      </c>
      <c r="AD40" s="269">
        <v>1439.3443419720002</v>
      </c>
      <c r="AE40" s="269">
        <v>2090.2047134027503</v>
      </c>
    </row>
    <row r="42" spans="2:31" x14ac:dyDescent="0.25">
      <c r="C42" s="1" t="s">
        <v>320</v>
      </c>
      <c r="D42" s="268"/>
      <c r="E42" s="268"/>
      <c r="F42" s="268"/>
      <c r="I42" s="268"/>
    </row>
    <row r="43" spans="2:31" x14ac:dyDescent="0.25">
      <c r="E43" s="268"/>
      <c r="F43" s="268"/>
    </row>
  </sheetData>
  <mergeCells count="3">
    <mergeCell ref="B1:AE1"/>
    <mergeCell ref="B2:AE2"/>
    <mergeCell ref="B3:AE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3" t="s">
        <v>153</v>
      </c>
      <c r="B2" s="78"/>
      <c r="C2" s="79"/>
      <c r="D2" s="80"/>
    </row>
    <row r="3" spans="1:5" s="81" customFormat="1" ht="66.599999999999994" customHeight="1" thickBot="1" x14ac:dyDescent="0.3">
      <c r="A3" s="36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6" t="s">
        <v>273</v>
      </c>
      <c r="D2" s="366"/>
    </row>
    <row r="3" spans="2:31" s="229" customFormat="1" ht="10.15" customHeight="1" x14ac:dyDescent="0.2"/>
    <row r="4" spans="2:31" s="229" customFormat="1" ht="24" customHeight="1" x14ac:dyDescent="0.2">
      <c r="B4" s="365"/>
      <c r="C4" s="36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</row>
    <row r="2" spans="2:28" ht="18.75" x14ac:dyDescent="0.25">
      <c r="B2" s="367" t="s">
        <v>294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2:28" ht="18.75" x14ac:dyDescent="0.25">
      <c r="B3" s="367" t="s">
        <v>295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2:28" ht="18.75" x14ac:dyDescent="0.25">
      <c r="B4" s="367" t="s">
        <v>358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</row>
    <row r="5" spans="2:28" ht="18.75" x14ac:dyDescent="0.25">
      <c r="B5" s="283"/>
      <c r="C5" s="283"/>
      <c r="D5" s="283"/>
      <c r="E5" s="283"/>
      <c r="F5" s="283"/>
      <c r="G5" s="283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359</v>
      </c>
      <c r="V6" s="261" t="s">
        <v>361</v>
      </c>
      <c r="W6" s="261" t="s">
        <v>362</v>
      </c>
      <c r="X6" s="284" t="s">
        <v>280</v>
      </c>
      <c r="Y6" s="319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.75" thickBot="1" x14ac:dyDescent="0.3">
      <c r="B32" s="275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2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2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68" t="s">
        <v>283</v>
      </c>
      <c r="C43" s="370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69"/>
      <c r="C44" s="371"/>
      <c r="F44" s="324"/>
      <c r="G44" s="324"/>
      <c r="H44" s="324"/>
      <c r="I44" s="324"/>
      <c r="J44" s="324"/>
      <c r="K44" s="324"/>
      <c r="L44" s="324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>
        <f>(('Banco EERR'!H40/(12/12))/'Banco BS no usar'!G14)</f>
        <v>1.5005602768166142E-2</v>
      </c>
      <c r="H52" s="291">
        <f>(('Banco EERR'!I40/(3/12))/'Banco BS no usar'!H14)</f>
        <v>1.7781038407312395E-2</v>
      </c>
      <c r="I52" s="291">
        <f>(('Banco EERR'!J40/(6/12))/'Banco BS no usar'!I14)</f>
        <v>1.6591425558237307E-2</v>
      </c>
      <c r="J52" s="291">
        <f>(('Banco EERR'!K40/(9/12))/'Banco BS no usar'!J14)</f>
        <v>1.5390201897037993E-2</v>
      </c>
      <c r="K52" s="291">
        <f>(('Banco EERR'!L40/(12/12))/'Banco BS no usar'!K14)</f>
        <v>1.5255332509454879E-2</v>
      </c>
      <c r="L52" s="291">
        <f>(('Banco EERR'!M40/(3/12))/'Banco BS no usar'!L14)</f>
        <v>1.6061764891449639E-2</v>
      </c>
      <c r="M52" s="327">
        <f>(('Banco EERR'!N40/(6/12))/(('Banco BS no usar'!M14+I14)/2))</f>
        <v>1.5251297959160866E-2</v>
      </c>
      <c r="N52" s="327">
        <f>(('Banco EERR'!O40/(9/12))/(('Banco BS no usar'!N14+J14)/2))</f>
        <v>1.6081926952776E-2</v>
      </c>
      <c r="O52" s="327">
        <f>(('Banco EERR'!P40/(12/12))/(('Banco BS no usar'!O14+K14)/2))</f>
        <v>1.5008097011790709E-2</v>
      </c>
      <c r="P52" s="327">
        <f>(('Banco EERR'!Q40/(3/12))/(('Banco BS no usar'!P14+L14)/2))</f>
        <v>1.4805753037724275E-2</v>
      </c>
      <c r="Q52" s="339">
        <f>(('Banco EERR'!R40/(6/12))/(('Banco BS no usar'!Q14+M14)/2))</f>
        <v>1.0796512268332017E-2</v>
      </c>
      <c r="R52" s="327">
        <f>(('Banco EERR'!S40/(9/12))/(('Banco BS no usar'!R14+N14)/2))</f>
        <v>9.7553680310436246E-3</v>
      </c>
      <c r="S52" s="327">
        <f>(('Banco EERR'!T40/(12/12))/(('Banco BS no usar'!S14+O14)/2))</f>
        <v>7.9037572405291599E-3</v>
      </c>
      <c r="T52" s="327">
        <f>(('Banco EERR'!U40/(3/12))/(('Banco BS no usar'!T14+P14)/2))</f>
        <v>9.8642741490894206E-3</v>
      </c>
      <c r="U52" s="327">
        <f>(('Banco EERR'!V40/(6/12))/(('Banco BS no usar'!U14+Q14)/2))</f>
        <v>9.4063269208039865E-3</v>
      </c>
      <c r="V52" s="327"/>
      <c r="W52" s="327"/>
    </row>
    <row r="53" spans="2:23" x14ac:dyDescent="0.25">
      <c r="B53" s="1" t="s">
        <v>290</v>
      </c>
      <c r="G53" s="291">
        <f>(('Banco EERR'!H40/(12/12))/'Banco BS no usar'!G30)</f>
        <v>0.12553290825695163</v>
      </c>
      <c r="H53" s="291">
        <f>(('Banco EERR'!I40/(3/12))/'Banco BS no usar'!H30)</f>
        <v>0.14875239387370459</v>
      </c>
      <c r="I53" s="291">
        <f>(('Banco EERR'!J40/(6/12))/'Banco BS no usar'!I30)</f>
        <v>0.13660803299397398</v>
      </c>
      <c r="J53" s="291">
        <f>(('Banco EERR'!K40/(9/12))/'Banco BS no usar'!J30)</f>
        <v>0.12606077619756584</v>
      </c>
      <c r="K53" s="291">
        <f>(('Banco EERR'!L40/(12/12))/'Banco BS no usar'!K30)</f>
        <v>0.12568453845161393</v>
      </c>
      <c r="L53" s="291">
        <f>(('Banco EERR'!M40/(3/12))/'Banco BS no usar'!L30)</f>
        <v>0.12870342636231211</v>
      </c>
      <c r="M53" s="327">
        <f>(('Banco EERR'!N40/(6/12))/(('Banco BS no usar'!M30+I30)/2))</f>
        <v>0.1223122031656748</v>
      </c>
      <c r="N53" s="327">
        <f>(('Banco EERR'!O40/(9/12))/(('Banco BS no usar'!N30+J30)/2))</f>
        <v>0.12706483784308581</v>
      </c>
      <c r="O53" s="327">
        <f>(('Banco EERR'!P40/(12/12))/(('Banco BS no usar'!O30+K30)/2))</f>
        <v>0.12072148676735836</v>
      </c>
      <c r="P53" s="327">
        <f>(('Banco EERR'!Q40/(3/12))/(('Banco BS no usar'!P30+L30)/2))</f>
        <v>0.11773325474964824</v>
      </c>
      <c r="Q53" s="339">
        <f>(('Banco EERR'!R40/(6/12))/(('Banco BS no usar'!Q30+M30)/2))</f>
        <v>8.6768778571483532E-2</v>
      </c>
      <c r="R53" s="339">
        <f>(('Banco EERR'!S40/(9/12))/(('Banco BS no usar'!R30+N30)/2))</f>
        <v>7.758350228327876E-2</v>
      </c>
      <c r="S53" s="339">
        <f>(('Banco EERR'!T40/(12/12))/(('Banco BS no usar'!S30+O30)/2))</f>
        <v>6.4038945085198778E-2</v>
      </c>
      <c r="T53" s="339">
        <f>(('Banco EERR'!U40/(3/12))/(('Banco BS no usar'!T30+P30)/2))</f>
        <v>7.9802737187249756E-2</v>
      </c>
      <c r="U53" s="339">
        <f>(('Banco EERR'!V40/(6/12))/(('Banco BS no usar'!U30+Q30)/2))</f>
        <v>7.7559310616891475E-2</v>
      </c>
      <c r="V53" s="339"/>
      <c r="W53" s="339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3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3"/>
    </row>
    <row r="3" spans="1:7" ht="18.75" x14ac:dyDescent="0.25">
      <c r="A3" s="367" t="s">
        <v>370</v>
      </c>
      <c r="B3" s="367"/>
      <c r="C3" s="367"/>
      <c r="D3" s="367"/>
      <c r="E3" s="367"/>
      <c r="F3" s="367"/>
      <c r="G3" s="283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3">
        <v>0.15372202189327455</v>
      </c>
      <c r="C8" s="340">
        <v>0.30790436131543153</v>
      </c>
      <c r="D8" s="346">
        <v>0.3020788914266081</v>
      </c>
      <c r="E8" s="357">
        <v>4.7000000000000002E-3</v>
      </c>
      <c r="F8" s="346">
        <v>0.10216873190997613</v>
      </c>
      <c r="G8" s="351"/>
    </row>
    <row r="9" spans="1:7" x14ac:dyDescent="0.25">
      <c r="A9" s="273" t="s">
        <v>287</v>
      </c>
      <c r="B9" s="343">
        <v>0.21356321414185239</v>
      </c>
      <c r="C9" s="340">
        <v>2.9360968839330361</v>
      </c>
      <c r="D9" s="346">
        <v>0.5037251432159856</v>
      </c>
      <c r="E9" s="357">
        <v>0.20699999999999999</v>
      </c>
      <c r="F9" s="346">
        <v>0.51102054413268183</v>
      </c>
      <c r="G9" s="351"/>
    </row>
    <row r="10" spans="1:7" x14ac:dyDescent="0.2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25">
      <c r="A11" s="270"/>
      <c r="B11" s="326"/>
      <c r="C11" s="326"/>
      <c r="D11" s="326"/>
      <c r="E11" s="359"/>
      <c r="F11" s="326"/>
      <c r="G11" s="353"/>
    </row>
    <row r="12" spans="1:7" x14ac:dyDescent="0.25">
      <c r="A12" s="273" t="s">
        <v>289</v>
      </c>
      <c r="B12" s="345">
        <v>1.4220981018841903E-2</v>
      </c>
      <c r="C12" s="341">
        <v>4.0937781773428862E-2</v>
      </c>
      <c r="D12" s="347">
        <v>1.08015449527879E-2</v>
      </c>
      <c r="E12" s="360">
        <v>4.1000000000000002E-2</v>
      </c>
      <c r="F12" s="347">
        <v>1.6729411718442413E-2</v>
      </c>
      <c r="G12" s="354"/>
    </row>
    <row r="13" spans="1:7" x14ac:dyDescent="0.25">
      <c r="A13" s="273" t="s">
        <v>290</v>
      </c>
      <c r="B13" s="345">
        <v>0.121440691862179</v>
      </c>
      <c r="C13" s="341">
        <v>0.12462676486896318</v>
      </c>
      <c r="D13" s="347">
        <v>2.6982945281721408E-2</v>
      </c>
      <c r="E13" s="360">
        <v>4.2000000000000003E-2</v>
      </c>
      <c r="F13" s="347">
        <v>8.1004650136255948E-2</v>
      </c>
      <c r="G13" s="354"/>
    </row>
    <row r="14" spans="1:7" x14ac:dyDescent="0.2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25">
      <c r="A15" s="270"/>
      <c r="B15" s="326"/>
      <c r="C15" s="326"/>
      <c r="D15" s="326"/>
      <c r="E15" s="359"/>
      <c r="F15" s="326"/>
      <c r="G15" s="353"/>
    </row>
    <row r="16" spans="1:7" x14ac:dyDescent="0.25">
      <c r="A16" s="273" t="s">
        <v>292</v>
      </c>
      <c r="B16" s="343">
        <v>0.11320649260236997</v>
      </c>
      <c r="C16" s="340">
        <v>0.32848306554753498</v>
      </c>
      <c r="D16" s="348">
        <v>0.40031007882986758</v>
      </c>
      <c r="E16" s="348">
        <v>0.98</v>
      </c>
      <c r="F16" s="348">
        <v>0.20652409078123637</v>
      </c>
      <c r="G16" s="355"/>
    </row>
    <row r="17" spans="1:7" x14ac:dyDescent="0.25">
      <c r="A17" s="278" t="s">
        <v>293</v>
      </c>
      <c r="B17" s="344">
        <v>0.14222586545610205</v>
      </c>
      <c r="C17" s="342">
        <v>0.84576537061382784</v>
      </c>
      <c r="D17" s="349">
        <v>1.2414389090683629</v>
      </c>
      <c r="E17" s="362">
        <v>0</v>
      </c>
      <c r="F17" s="349">
        <v>0.68057814491929514</v>
      </c>
      <c r="G17" s="356"/>
    </row>
    <row r="19" spans="1:7" x14ac:dyDescent="0.25">
      <c r="A19" t="s">
        <v>357</v>
      </c>
    </row>
    <row r="20" spans="1:7" x14ac:dyDescent="0.2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3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3"/>
    </row>
    <row r="3" spans="1:7" ht="18.75" x14ac:dyDescent="0.25">
      <c r="A3" s="367" t="s">
        <v>367</v>
      </c>
      <c r="B3" s="367"/>
      <c r="C3" s="367"/>
      <c r="D3" s="367"/>
      <c r="E3" s="367"/>
      <c r="F3" s="367"/>
      <c r="G3" s="283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3">
        <v>0.16659093776720432</v>
      </c>
      <c r="C8" s="340">
        <v>0.32789673907307815</v>
      </c>
      <c r="D8" s="346">
        <v>0.2784464473155791</v>
      </c>
      <c r="E8" s="357">
        <v>4.7000000000000002E-3</v>
      </c>
      <c r="F8" s="346">
        <v>0.10216873190997613</v>
      </c>
      <c r="G8" s="351"/>
    </row>
    <row r="9" spans="1:7" x14ac:dyDescent="0.25">
      <c r="A9" s="273" t="s">
        <v>287</v>
      </c>
      <c r="B9" s="343">
        <v>0.22965888586799876</v>
      </c>
      <c r="C9" s="340">
        <v>2.1725088885639279</v>
      </c>
      <c r="D9" s="346">
        <v>0.46292358615824653</v>
      </c>
      <c r="E9" s="357">
        <v>0.20699999999999999</v>
      </c>
      <c r="F9" s="346">
        <v>0.51102054413268183</v>
      </c>
      <c r="G9" s="351"/>
    </row>
    <row r="10" spans="1:7" x14ac:dyDescent="0.2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25">
      <c r="A11" s="270"/>
      <c r="B11" s="326"/>
      <c r="C11" s="326"/>
      <c r="D11" s="326"/>
      <c r="E11" s="359"/>
      <c r="F11" s="326"/>
      <c r="G11" s="353"/>
    </row>
    <row r="12" spans="1:7" x14ac:dyDescent="0.25">
      <c r="A12" s="273" t="s">
        <v>289</v>
      </c>
      <c r="B12" s="345">
        <v>1.5314508539259771E-2</v>
      </c>
      <c r="C12" s="341">
        <v>2.4217408097164005E-2</v>
      </c>
      <c r="D12" s="347">
        <v>1.7946723350069655E-2</v>
      </c>
      <c r="E12" s="360">
        <v>4.1000000000000002E-2</v>
      </c>
      <c r="F12" s="347">
        <v>1.6729411718442413E-2</v>
      </c>
      <c r="G12" s="354"/>
    </row>
    <row r="13" spans="1:7" x14ac:dyDescent="0.25">
      <c r="A13" s="273" t="s">
        <v>290</v>
      </c>
      <c r="B13" s="345">
        <v>0.13026745101239434</v>
      </c>
      <c r="C13" s="341">
        <v>5.7428738699716521E-2</v>
      </c>
      <c r="D13" s="347">
        <v>4.5035182056296343E-2</v>
      </c>
      <c r="E13" s="360">
        <v>4.2000000000000003E-2</v>
      </c>
      <c r="F13" s="347">
        <v>8.1004650136255948E-2</v>
      </c>
      <c r="G13" s="354"/>
    </row>
    <row r="14" spans="1:7" x14ac:dyDescent="0.2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25">
      <c r="A15" s="270"/>
      <c r="B15" s="326"/>
      <c r="C15" s="326"/>
      <c r="D15" s="326"/>
      <c r="E15" s="359"/>
      <c r="F15" s="326"/>
      <c r="G15" s="353"/>
    </row>
    <row r="16" spans="1:7" x14ac:dyDescent="0.25">
      <c r="A16" s="273" t="s">
        <v>292</v>
      </c>
      <c r="B16" s="343">
        <v>0.11604417236532065</v>
      </c>
      <c r="C16" s="340">
        <v>0.4216949326328065</v>
      </c>
      <c r="D16" s="348">
        <v>0.39850451426254496</v>
      </c>
      <c r="E16" s="357">
        <v>0.98</v>
      </c>
      <c r="F16" s="348">
        <v>0.20652409078123637</v>
      </c>
      <c r="G16" s="355"/>
    </row>
    <row r="17" spans="1:7" x14ac:dyDescent="0.25">
      <c r="A17" s="278" t="s">
        <v>293</v>
      </c>
      <c r="B17" s="344">
        <v>0.14837711854220645</v>
      </c>
      <c r="C17" s="342">
        <v>1.1288344545170745</v>
      </c>
      <c r="D17" s="349">
        <v>1.1638407095984029</v>
      </c>
      <c r="E17" s="361">
        <v>0</v>
      </c>
      <c r="F17" s="349">
        <v>0.68057814491929514</v>
      </c>
      <c r="G17" s="356"/>
    </row>
    <row r="19" spans="1:7" x14ac:dyDescent="0.25">
      <c r="A19" t="s">
        <v>357</v>
      </c>
    </row>
    <row r="20" spans="1:7" x14ac:dyDescent="0.2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343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1">
        <v>0.33</v>
      </c>
      <c r="D8" s="335">
        <v>0.25280791243117962</v>
      </c>
    </row>
    <row r="9" spans="1:4" x14ac:dyDescent="0.25">
      <c r="A9" s="273" t="s">
        <v>287</v>
      </c>
      <c r="B9" s="274">
        <v>0.21071776778077889</v>
      </c>
      <c r="C9" s="331">
        <v>0.56000000000000005</v>
      </c>
      <c r="D9" s="335">
        <v>0.41346062012384538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1.6081926952776E-2</v>
      </c>
      <c r="C12" s="328">
        <v>0.05</v>
      </c>
      <c r="D12" s="336">
        <v>5.2403359258654574E-2</v>
      </c>
    </row>
    <row r="13" spans="1:4" x14ac:dyDescent="0.25">
      <c r="A13" s="273" t="s">
        <v>290</v>
      </c>
      <c r="B13" s="282">
        <v>0.12706483784308581</v>
      </c>
      <c r="C13" s="328">
        <v>0.13</v>
      </c>
      <c r="D13" s="336">
        <v>0.13486685488740824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0.13089626796314399</v>
      </c>
      <c r="C16" s="331">
        <v>0.38</v>
      </c>
      <c r="D16" s="335">
        <v>0.38855624906803687</v>
      </c>
    </row>
    <row r="17" spans="1:4" x14ac:dyDescent="0.25">
      <c r="A17" s="278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339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1">
        <v>0.31</v>
      </c>
      <c r="D8" s="335">
        <v>0.2313212211404877</v>
      </c>
    </row>
    <row r="9" spans="1:4" x14ac:dyDescent="0.25">
      <c r="A9" s="273" t="s">
        <v>287</v>
      </c>
      <c r="B9" s="274">
        <v>0.20804470173556547</v>
      </c>
      <c r="C9" s="331">
        <v>0.5</v>
      </c>
      <c r="D9" s="335">
        <v>0.37479495894559872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1.5053520588123712E-2</v>
      </c>
      <c r="C12" s="328">
        <v>0.05</v>
      </c>
      <c r="D12" s="336">
        <v>5.6211087377032252E-2</v>
      </c>
    </row>
    <row r="13" spans="1:4" x14ac:dyDescent="0.25">
      <c r="A13" s="273" t="s">
        <v>290</v>
      </c>
      <c r="B13" s="282">
        <v>0.11774700441232241</v>
      </c>
      <c r="C13" s="328">
        <v>0.15</v>
      </c>
      <c r="D13" s="336">
        <v>0.14683964123371271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0.12784631475982022</v>
      </c>
      <c r="C16" s="331">
        <v>0.36</v>
      </c>
      <c r="D16" s="335">
        <v>0.38280594330495293</v>
      </c>
    </row>
    <row r="17" spans="1:4" x14ac:dyDescent="0.25">
      <c r="A17" s="278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Banco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2024-03-14T16:15:00Z</dcterms:modified>
</cp:coreProperties>
</file>