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9-2023/"/>
    </mc:Choice>
  </mc:AlternateContent>
  <xr:revisionPtr revIDLastSave="1318" documentId="13_ncr:1_{1895015C-587D-468A-948F-D0518A5A84EB}" xr6:coauthVersionLast="47" xr6:coauthVersionMax="47" xr10:uidLastSave="{8E529212-FF9E-4D20-BA11-C7A277628A3C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MICI BS" sheetId="51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<sst xmlns="http://schemas.openxmlformats.org/spreadsheetml/2006/main" count="652" uniqueCount="335">
  <si>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</si>
  <si>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</si>
  <si>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</si>
  <si>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</si>
  <si>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</si>
  <si>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</si>
  <si>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</si>
  <si>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</si>
  <si>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</si>
  <si>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</si>
  <si>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</si>
  <si>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</si>
  <si>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</si>
  <si>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</si>
  <si>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</si>
  <si>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</si>
  <si>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</si>
  <si>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</si>
  <si>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</si>
  <si>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</si>
  <si>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</si>
  <si>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</si>
  <si>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</si>
  <si>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</si>
  <si>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</si>
  <si>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</si>
  <si>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</si>
  <si>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</si>
  <si>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</si>
  <si>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</si>
  <si>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</si>
  <si>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</si>
  <si>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</si>
  <si>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</si>
  <si>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</si>
  <si>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</si>
  <si>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</si>
  <si>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</si>
  <si>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</si>
  <si>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</si>
  <si>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</si>
  <si>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</si>
  <si>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</si>
  <si>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</si>
  <si>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</si>
  <si>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</si>
  <si>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</si>
  <si>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</si>
  <si>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</si>
  <si>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</si>
  <si>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</si>
  <si>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</si>
  <si>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</si>
  <si>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</si>
  <si>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</si>
  <si>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</si>
  <si>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</si>
  <si>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</si>
  <si>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</si>
  <si>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</si>
  <si>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</si>
  <si>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</si>
  <si>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</si>
  <si>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</si>
  <si>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</si>
  <si>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</si>
  <si>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</si>
  <si>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</si>
  <si>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</si>
  <si>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</si>
  <si>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</si>
  <si>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</si>
  <si>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</si>
  <si>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</si>
  <si>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</si>
  <si>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</si>
  <si>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</si>
  <si>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</si>
  <si>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</si>
  <si>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</si>
  <si>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</si>
  <si>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</si>
  <si>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</si>
  <si>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</si>
  <si>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</si>
  <si>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</si>
  <si>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</si>
  <si>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</si>
  <si>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</si>
  <si>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</si>
  <si>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</si>
  <si>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</si>
  <si>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</si>
  <si>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</si>
  <si>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</si>
  <si>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</si>
  <si>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</si>
  <si>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</si>
  <si>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</si>
  <si>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</si>
  <si>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</si>
  <si>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</si>
  <si>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</si>
  <si>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</si>
  <si>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</si>
  <si>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</si>
  <si>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</si>
  <si>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</si>
  <si>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</si>
  <si>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</si>
  <si>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</si>
  <si>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</si>
  <si>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</si>
  <si>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</si>
  <si>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</si>
  <si>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</si>
  <si>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</si>
  <si>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</si>
  <si>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</si>
  <si>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</si>
  <si>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</si>
  <si>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</si>
  <si>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</si>
  <si>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</si>
  <si>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</si>
  <si>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</si>
  <si>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</si>
  <si>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</si>
  <si>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</si>
  <si>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</si>
  <si>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</si>
  <si>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</si>
  <si>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</si>
  <si>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</si>
  <si>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</si>
  <si>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</si>
  <si>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</si>
  <si>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</si>
  <si>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</si>
  <si>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</si>
  <si>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</si>
  <si>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</si>
  <si>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</si>
  <si>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</si>
  <si>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</si>
  <si>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</si>
  <si>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</si>
  <si>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</si>
  <si>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</si>
  <si>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</si>
  <si>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</si>
  <si>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</si>
  <si>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</si>
  <si>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</si>
  <si>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</si>
  <si>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</si>
  <si>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</si>
  <si>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</si>
  <si>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</si>
  <si>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</si>
  <si>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</si>
  <si>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</si>
  <si>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</si>
  <si>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</si>
  <si>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</si>
  <si>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</si>
  <si>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</si>
  <si>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</si>
  <si>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</si>
  <si>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</si>
  <si>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</si>
  <si>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</si>
  <si>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</si>
  <si>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</si>
  <si>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</si>
  <si>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</si>
  <si>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</si>
  <si>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</si>
  <si>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</si>
  <si>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</si>
  <si>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</si>
  <si>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</si>
  <si>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</si>
  <si>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</si>
  <si>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</si>
  <si>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</si>
  <si>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</si>
  <si>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</si>
  <si>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</si>
  <si>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</si>
  <si>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</si>
  <si>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</si>
  <si>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</si>
  <si>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</si>
  <si>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</si>
  <si>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</si>
  <si>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</si>
  <si>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</si>
  <si>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</si>
  <si>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</si>
  <si>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</si>
  <si>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</si>
  <si>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</si>
  <si>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</si>
  <si>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</si>
  <si>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</si>
  <si>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</si>
  <si>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</si>
  <si>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</si>
  <si>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</si>
  <si>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</si>
  <si>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</si>
  <si>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</si>
  <si>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</si>
  <si>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</si>
  <si>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</si>
  <si>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</si>
  <si>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</si>
  <si>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</si>
  <si>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</si>
  <si>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</si>
  <si>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</si>
  <si>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</si>
  <si>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</si>
  <si>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</si>
  <si>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</si>
  <si>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</si>
  <si>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</si>
  <si>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</si>
  <si>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</si>
  <si>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</si>
  <si>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</si>
  <si>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</si>
  <si>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</si>
  <si>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</si>
  <si>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</si>
  <si>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</si>
  <si>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</si>
  <si>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</si>
  <si>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</si>
  <si>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</si>
  <si>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</si>
  <si>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</si>
  <si>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</si>
  <si>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</si>
  <si>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</si>
  <si>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</si>
  <si>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</si>
  <si>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</si>
  <si>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</si>
  <si>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</si>
  <si>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</si>
  <si>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</si>
  <si>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</si>
  <si>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</si>
  <si>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</si>
  <si>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</si>
  <si>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</si>
  <si>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</si>
  <si>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</si>
  <si>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</si>
  <si>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</si>
  <si>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</si>
  <si>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</si>
  <si>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</si>
  <si>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</si>
  <si>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</si>
  <si>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</si>
  <si>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</si>
  <si>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</si>
  <si>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</si>
  <si>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</si>
  <si>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</si>
  <si>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</si>
  <si>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</si>
  <si>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</si>
  <si>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</si>
  <si>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</si>
  <si>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</si>
  <si>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</si>
  <si>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</si>
  <si>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</si>
  <si>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</si>
  <si>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</si>
  <si>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</si>
  <si>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</si>
  <si>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</si>
  <si>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</si>
  <si>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</si>
  <si>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</si>
  <si>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</si>
  <si>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</si>
  <si>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</si>
  <si>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</si>
  <si>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</si>
  <si>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</si>
  <si>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</si>
  <si>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</si>
  <si>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</si>
  <si>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</si>
  <si>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</si>
  <si>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</si>
  <si>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</si>
  <si>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</si>
  <si>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</si>
  <si>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</si>
  <si>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</si>
  <si>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</si>
  <si>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</si>
  <si>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</si>
  <si>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</si>
  <si>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</si>
  <si>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</si>
  <si>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</si>
  <si>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</si>
  <si>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</si>
  <si>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</si>
  <si>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</si>
  <si>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</si>
  <si>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</si>
  <si>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Dic 2017</t>
  </si>
  <si>
    <t>MICI Dic 2018</t>
  </si>
  <si>
    <t>MICI Dic 2019</t>
  </si>
  <si>
    <t>MICI Dic 2020</t>
  </si>
  <si>
    <t>MICI Dic 2021</t>
  </si>
  <si>
    <t xml:space="preserve"> Cartera Crediticia Neta (1)</t>
  </si>
  <si>
    <t xml:space="preserve"> Otros Pasivos (2)</t>
  </si>
  <si>
    <t>MICI (**)</t>
  </si>
  <si>
    <t>Al 31 de Junio 2022</t>
  </si>
  <si>
    <t>(**) Datos de Diciembre 2021</t>
  </si>
  <si>
    <t>MICI Dic 2022</t>
  </si>
  <si>
    <t>MICI Marz 2023</t>
  </si>
  <si>
    <t>MICI Junio 2023</t>
  </si>
  <si>
    <t>MICI Sept 2023</t>
  </si>
  <si>
    <t>Diciembre 2022/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</si>
</sst>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2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5" fontId="29" fillId="0" borderId="73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2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48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49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304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5">
        <v>0.31</v>
      </c>
      <c r="D8" s="319">
        <v>0.2313212211404877</v>
      </c>
    </row>
    <row r="9" spans="1:4" x14ac:dyDescent="0.25">
      <c r="A9" s="259" t="s">
        <v>266</v>
      </c>
      <c r="B9" s="260">
        <v>0.20804470173556547</v>
      </c>
      <c r="C9" s="315">
        <v>0.5</v>
      </c>
      <c r="D9" s="319">
        <v>0.37479495894559872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1.5053520588123712E-2</v>
      </c>
      <c r="C12" s="312">
        <v>0.05</v>
      </c>
      <c r="D12" s="320">
        <v>5.6211087377032252E-2</v>
      </c>
    </row>
    <row r="13" spans="1:4" x14ac:dyDescent="0.25">
      <c r="A13" s="259" t="s">
        <v>269</v>
      </c>
      <c r="B13" s="268">
        <v>0.11774700441232241</v>
      </c>
      <c r="C13" s="312">
        <v>0.15</v>
      </c>
      <c r="D13" s="320">
        <v>0.14683964123371271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0.12784631475982022</v>
      </c>
      <c r="C16" s="315">
        <v>0.36</v>
      </c>
      <c r="D16" s="319">
        <v>0.38280594330495293</v>
      </c>
    </row>
    <row r="17" spans="1:4" x14ac:dyDescent="0.25">
      <c r="A17" s="264" t="s">
        <v>272</v>
      </c>
      <c r="B17" s="317">
        <v>0.15739658537834172</v>
      </c>
      <c r="C17" s="318">
        <v>0.83</v>
      </c>
      <c r="D17" s="321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302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5">
        <v>0.33</v>
      </c>
      <c r="D8" s="298">
        <v>0.23729578164828066</v>
      </c>
    </row>
    <row r="9" spans="1:4" x14ac:dyDescent="0.25">
      <c r="A9" s="259" t="s">
        <v>266</v>
      </c>
      <c r="B9" s="260">
        <v>0.2012108650434665</v>
      </c>
      <c r="C9" s="315">
        <v>0.55000000000000004</v>
      </c>
      <c r="D9" s="298">
        <v>0.37622342900957495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1.6061764891449639E-2</v>
      </c>
      <c r="C12" s="312">
        <v>5.239564310986182E-2</v>
      </c>
      <c r="D12" s="297">
        <v>6.2017203429937731E-2</v>
      </c>
    </row>
    <row r="13" spans="1:4" x14ac:dyDescent="0.25">
      <c r="A13" s="259" t="s">
        <v>269</v>
      </c>
      <c r="B13" s="268">
        <v>0.12870342636231211</v>
      </c>
      <c r="C13" s="312">
        <v>0.14179836886725192</v>
      </c>
      <c r="D13" s="297">
        <v>0.16794587236705785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0.12479671556089172</v>
      </c>
      <c r="C16" s="315">
        <v>0.37</v>
      </c>
      <c r="D16" s="298">
        <v>0.36926899456269247</v>
      </c>
    </row>
    <row r="17" spans="1:4" x14ac:dyDescent="0.25">
      <c r="A17" s="264" t="s">
        <v>272</v>
      </c>
      <c r="B17" s="317">
        <v>0.15258104958859181</v>
      </c>
      <c r="C17" s="318">
        <v>0.9</v>
      </c>
      <c r="D17" s="299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48" t="s">
        <v>140</v>
      </c>
      <c r="B2" s="74"/>
      <c r="C2" s="75"/>
      <c r="D2" s="76"/>
    </row>
    <row r="3" spans="1:5" s="77" customFormat="1" ht="66.599999999999994" customHeight="1" thickBot="1" x14ac:dyDescent="0.3">
      <c r="A3" s="349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1" t="s">
        <v>253</v>
      </c>
      <c r="D2" s="351"/>
    </row>
    <row r="3" spans="2:31" s="225" customFormat="1" ht="10.15" customHeight="1" x14ac:dyDescent="0.2"/>
    <row r="4" spans="2:31" s="225" customFormat="1" ht="24" customHeight="1" x14ac:dyDescent="0.2">
      <c r="B4" s="350"/>
      <c r="C4" s="350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2" t="s">
        <v>119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2:28" ht="18.75" x14ac:dyDescent="0.25">
      <c r="B2" s="352" t="s">
        <v>273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</row>
    <row r="3" spans="2:28" ht="18.75" x14ac:dyDescent="0.25">
      <c r="B3" s="352" t="s">
        <v>274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</row>
    <row r="4" spans="2:28" ht="18.75" x14ac:dyDescent="0.25">
      <c r="B4" s="352" t="s">
        <v>315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</row>
    <row r="5" spans="2:28" ht="18.75" x14ac:dyDescent="0.25">
      <c r="B5" s="269"/>
      <c r="C5" s="269"/>
      <c r="D5" s="269"/>
      <c r="E5" s="269"/>
      <c r="F5" s="269"/>
      <c r="G5" s="269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269"/>
      <c r="Y5" s="269"/>
    </row>
    <row r="6" spans="2:28" ht="30" x14ac:dyDescent="0.25">
      <c r="B6" s="261" t="s">
        <v>0</v>
      </c>
      <c r="C6" s="254" t="s">
        <v>292</v>
      </c>
      <c r="D6" s="254" t="s">
        <v>293</v>
      </c>
      <c r="E6" s="254" t="s">
        <v>294</v>
      </c>
      <c r="F6" s="254" t="s">
        <v>295</v>
      </c>
      <c r="G6" s="254" t="s">
        <v>296</v>
      </c>
      <c r="H6" s="254" t="s">
        <v>297</v>
      </c>
      <c r="I6" s="254" t="s">
        <v>298</v>
      </c>
      <c r="J6" s="254" t="s">
        <v>299</v>
      </c>
      <c r="K6" s="254" t="s">
        <v>300</v>
      </c>
      <c r="L6" s="254" t="s">
        <v>301</v>
      </c>
      <c r="M6" s="254" t="s">
        <v>303</v>
      </c>
      <c r="N6" s="254" t="s">
        <v>305</v>
      </c>
      <c r="O6" s="254" t="s">
        <v>307</v>
      </c>
      <c r="P6" s="254" t="s">
        <v>308</v>
      </c>
      <c r="Q6" s="254" t="s">
        <v>309</v>
      </c>
      <c r="R6" s="254" t="s">
        <v>310</v>
      </c>
      <c r="S6" s="254" t="s">
        <v>311</v>
      </c>
      <c r="T6" s="254" t="s">
        <v>312</v>
      </c>
      <c r="U6" s="254" t="s">
        <v>316</v>
      </c>
      <c r="V6" s="254" t="s">
        <v>317</v>
      </c>
      <c r="W6" s="254" t="s">
        <v>318</v>
      </c>
      <c r="X6" s="270" t="s">
        <v>259</v>
      </c>
      <c r="Y6" s="303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1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1">
        <f t="shared" ref="Y9:Y11" si="1">+U9/Q9-1</f>
        <v>4.3609391079153514E-3</v>
      </c>
    </row>
    <row r="10" spans="2:28" x14ac:dyDescent="0.2">
      <c r="B10" s="274" t="s">
        <v>291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1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1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1">
        <v>0</v>
      </c>
      <c r="Z12" s="255"/>
      <c r="AA12" s="277"/>
    </row>
    <row r="13" spans="2:28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2">
        <v>5996.5007637709996</v>
      </c>
      <c r="Q13" s="322">
        <v>6092.5682623029998</v>
      </c>
      <c r="R13" s="322">
        <v>6364.8945656246797</v>
      </c>
      <c r="S13" s="322">
        <v>6952.1623142897597</v>
      </c>
      <c r="T13" s="322">
        <v>7086.7928595673902</v>
      </c>
      <c r="U13" s="322">
        <v>6913.8473846329998</v>
      </c>
      <c r="V13" s="322"/>
      <c r="W13" s="322"/>
      <c r="X13" s="276">
        <f>+U13-Q13</f>
        <v>821.27912233000006</v>
      </c>
      <c r="Y13" s="301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f t="shared" ref="F14:N14" si="2">SUM(F8:F13)</f>
        <v>119571.0550065026</v>
      </c>
      <c r="G14" s="293">
        <f t="shared" si="2"/>
        <v>119736.60956903899</v>
      </c>
      <c r="H14" s="293">
        <f t="shared" si="2"/>
        <v>117745.33517114499</v>
      </c>
      <c r="I14" s="293">
        <f t="shared" si="2"/>
        <v>117889.67880037389</v>
      </c>
      <c r="J14" s="293">
        <f t="shared" si="2"/>
        <v>118523.3463762647</v>
      </c>
      <c r="K14" s="293">
        <f t="shared" si="2"/>
        <v>121483.88531261738</v>
      </c>
      <c r="L14" s="293">
        <f t="shared" si="2"/>
        <v>121488.132463962</v>
      </c>
      <c r="M14" s="293">
        <f t="shared" si="2"/>
        <v>121028.65480512001</v>
      </c>
      <c r="N14" s="293">
        <f t="shared" si="2"/>
        <v>122562.69677394601</v>
      </c>
      <c r="O14" s="293">
        <f t="shared" ref="O14:U14" si="3">SUM(O8:O13)</f>
        <v>124990.36559986099</v>
      </c>
      <c r="P14" s="293">
        <f t="shared" si="3"/>
        <v>125264.1761806201</v>
      </c>
      <c r="Q14" s="293">
        <f t="shared" si="3"/>
        <v>129189.04879568901</v>
      </c>
      <c r="R14" s="293">
        <f t="shared" si="3"/>
        <v>130367.33943054508</v>
      </c>
      <c r="S14" s="293">
        <f t="shared" si="3"/>
        <v>130352.42361324535</v>
      </c>
      <c r="T14" s="293">
        <f t="shared" si="3"/>
        <v>129218.86449966708</v>
      </c>
      <c r="U14" s="293">
        <f t="shared" si="3"/>
        <v>128984.22364924301</v>
      </c>
      <c r="V14" s="293"/>
      <c r="W14" s="293"/>
      <c r="X14" s="293">
        <f>+U14-Q14</f>
        <v>-204.82514644600451</v>
      </c>
      <c r="Y14" s="300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1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1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1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f t="shared" ref="F21:N21" si="6">SUM(F18:F20)</f>
        <v>104883.8471931815</v>
      </c>
      <c r="G21" s="293">
        <f t="shared" si="6"/>
        <v>105423.86839175204</v>
      </c>
      <c r="H21" s="293">
        <f t="shared" si="6"/>
        <v>103670.70906198479</v>
      </c>
      <c r="I21" s="293">
        <f t="shared" si="6"/>
        <v>103571.6494201903</v>
      </c>
      <c r="J21" s="293">
        <f t="shared" si="6"/>
        <v>104053.3559080033</v>
      </c>
      <c r="K21" s="293">
        <f t="shared" si="6"/>
        <v>106738.4195003443</v>
      </c>
      <c r="L21" s="293">
        <f t="shared" si="6"/>
        <v>106326.81255262331</v>
      </c>
      <c r="M21" s="293">
        <f t="shared" si="6"/>
        <v>105555.5873082428</v>
      </c>
      <c r="N21" s="293">
        <f t="shared" si="6"/>
        <v>106519.6971740338</v>
      </c>
      <c r="O21" s="293">
        <f t="shared" ref="O21:U21" si="7">SUM(O18:O20)</f>
        <v>109094.14891123169</v>
      </c>
      <c r="P21" s="293">
        <f t="shared" si="7"/>
        <v>109394.7244461833</v>
      </c>
      <c r="Q21" s="293">
        <f t="shared" si="7"/>
        <v>113527.893233597</v>
      </c>
      <c r="R21" s="293">
        <f t="shared" si="7"/>
        <v>114606.85611671899</v>
      </c>
      <c r="S21" s="293">
        <f t="shared" si="7"/>
        <v>114733.951602168</v>
      </c>
      <c r="T21" s="293">
        <f t="shared" si="7"/>
        <v>113632.12101989551</v>
      </c>
      <c r="U21" s="293">
        <f t="shared" si="7"/>
        <v>113334.345327296</v>
      </c>
      <c r="V21" s="293"/>
      <c r="W21" s="293"/>
      <c r="X21" s="293">
        <f>+U21-Q21</f>
        <v>-193.54790630099887</v>
      </c>
      <c r="Y21" s="300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75"/>
      <c r="Y22" s="302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75"/>
      <c r="Y24" s="302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1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1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1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1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2">
        <v>6787.5274194599997</v>
      </c>
      <c r="Q29" s="322">
        <v>6358.1153717899997</v>
      </c>
      <c r="R29" s="322">
        <v>5550.9858648249992</v>
      </c>
      <c r="S29" s="322">
        <v>5354.9643186920002</v>
      </c>
      <c r="T29" s="322">
        <v>5542.3731211069999</v>
      </c>
      <c r="U29" s="322">
        <v>5703.846116836</v>
      </c>
      <c r="V29" s="322"/>
      <c r="W29" s="322"/>
      <c r="X29" s="276">
        <f>+U29-Q29</f>
        <v>-654.26925495399973</v>
      </c>
      <c r="Y29" s="301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f t="shared" ref="F30:N30" si="10">SUM(F25:F29)</f>
        <v>14687.207813098999</v>
      </c>
      <c r="G30" s="293">
        <f t="shared" si="10"/>
        <v>14312.740977228999</v>
      </c>
      <c r="H30" s="293">
        <f t="shared" si="10"/>
        <v>14074.62611148</v>
      </c>
      <c r="I30" s="293">
        <f t="shared" si="10"/>
        <v>14318.029379627998</v>
      </c>
      <c r="J30" s="293">
        <f t="shared" si="10"/>
        <v>14469.990470188</v>
      </c>
      <c r="K30" s="293">
        <f t="shared" si="10"/>
        <v>14745.465813186998</v>
      </c>
      <c r="L30" s="293">
        <f t="shared" si="10"/>
        <v>15161.319911129001</v>
      </c>
      <c r="M30" s="293">
        <f t="shared" si="10"/>
        <v>15473.067497173</v>
      </c>
      <c r="N30" s="293">
        <f t="shared" si="10"/>
        <v>16042.999599208</v>
      </c>
      <c r="O30" s="293">
        <f t="shared" ref="O30:U30" si="11">SUM(O25:O29)</f>
        <v>15896.216688052002</v>
      </c>
      <c r="P30" s="293">
        <f t="shared" si="11"/>
        <v>15869.451734899198</v>
      </c>
      <c r="Q30" s="293">
        <f t="shared" si="11"/>
        <v>15661.155562731145</v>
      </c>
      <c r="R30" s="293">
        <f t="shared" si="11"/>
        <v>15760.483314862418</v>
      </c>
      <c r="S30" s="293">
        <f t="shared" si="11"/>
        <v>15618.472012315986</v>
      </c>
      <c r="T30" s="293">
        <f t="shared" si="11"/>
        <v>15586.743478982542</v>
      </c>
      <c r="U30" s="293">
        <f t="shared" si="11"/>
        <v>15649.878322373257</v>
      </c>
      <c r="V30" s="293"/>
      <c r="W30" s="293"/>
      <c r="X30" s="293">
        <f>+U30-Q30</f>
        <v>-11.277240357887422</v>
      </c>
      <c r="Y30" s="300">
        <f>+U30/Q30-1</f>
        <v>-7.2007715603850109E-4</v>
      </c>
      <c r="Z30" s="255"/>
      <c r="AA30" s="277"/>
    </row>
    <row r="31" spans="2:27" ht="15.75" thickTop="1" x14ac:dyDescent="0.2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301"/>
    </row>
    <row r="32" spans="2:27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f t="shared" ref="F32:U32" si="12">+F30+F21</f>
        <v>119571.0550062805</v>
      </c>
      <c r="G32" s="293">
        <f t="shared" si="12"/>
        <v>119736.60936898104</v>
      </c>
      <c r="H32" s="293">
        <f t="shared" si="12"/>
        <v>117745.33517346479</v>
      </c>
      <c r="I32" s="293">
        <f t="shared" si="12"/>
        <v>117889.6787998183</v>
      </c>
      <c r="J32" s="293">
        <f t="shared" si="12"/>
        <v>118523.3463781913</v>
      </c>
      <c r="K32" s="293">
        <f t="shared" si="12"/>
        <v>121483.8853135313</v>
      </c>
      <c r="L32" s="293">
        <f t="shared" si="12"/>
        <v>121488.13246375231</v>
      </c>
      <c r="M32" s="293">
        <f t="shared" si="12"/>
        <v>121028.6548054158</v>
      </c>
      <c r="N32" s="293">
        <f t="shared" si="12"/>
        <v>122562.6967732418</v>
      </c>
      <c r="O32" s="293">
        <f t="shared" si="12"/>
        <v>124990.36559928369</v>
      </c>
      <c r="P32" s="293">
        <f t="shared" si="12"/>
        <v>125264.1761810825</v>
      </c>
      <c r="Q32" s="293">
        <f t="shared" si="12"/>
        <v>129189.04879632815</v>
      </c>
      <c r="R32" s="293">
        <f t="shared" si="12"/>
        <v>130367.33943158141</v>
      </c>
      <c r="S32" s="293">
        <f t="shared" si="12"/>
        <v>130352.423614484</v>
      </c>
      <c r="T32" s="293">
        <f t="shared" si="12"/>
        <v>129218.86449887804</v>
      </c>
      <c r="U32" s="293">
        <f t="shared" si="12"/>
        <v>128984.22364966926</v>
      </c>
      <c r="V32" s="293"/>
      <c r="W32" s="293"/>
      <c r="X32" s="293">
        <f>+U32-Q32</f>
        <v>-204.82514665888448</v>
      </c>
      <c r="Y32" s="300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75"/>
      <c r="Y33" s="304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5">
        <f>+U34/Q34-1</f>
        <v>3.1685378504366035E-2</v>
      </c>
      <c r="Z34" s="255"/>
      <c r="AA34" s="277"/>
    </row>
    <row r="35" spans="2:27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1">
        <f>+X35/Q35-1</f>
        <v>-0.81986705632915013</v>
      </c>
      <c r="Z35" s="255"/>
      <c r="AA35" s="277"/>
    </row>
    <row r="36" spans="2:27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1">
        <f>+U36/Q36-1</f>
        <v>-2.495571000272534E-3</v>
      </c>
      <c r="Z36" s="255"/>
      <c r="AA36" s="277"/>
    </row>
    <row r="37" spans="2:27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</row>
    <row r="40" spans="2:27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</row>
    <row r="41" spans="2:27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2:27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2:27" x14ac:dyDescent="0.25">
      <c r="B43" s="353" t="s">
        <v>262</v>
      </c>
      <c r="C43" s="355" t="s">
        <v>263</v>
      </c>
      <c r="F43" s="307">
        <v>43360</v>
      </c>
      <c r="G43" s="307">
        <v>43451</v>
      </c>
      <c r="H43" s="307">
        <v>43177</v>
      </c>
      <c r="I43" s="307">
        <v>43269</v>
      </c>
      <c r="J43" s="316">
        <v>43344</v>
      </c>
      <c r="K43" s="316">
        <v>43435</v>
      </c>
      <c r="L43" s="316">
        <v>43525</v>
      </c>
      <c r="M43" s="316">
        <v>43617</v>
      </c>
      <c r="N43" s="316">
        <v>43709</v>
      </c>
      <c r="O43" s="316">
        <v>43800</v>
      </c>
      <c r="P43" s="316">
        <v>43891</v>
      </c>
      <c r="Q43" s="316">
        <v>43983</v>
      </c>
      <c r="R43" s="316">
        <v>44075</v>
      </c>
      <c r="S43" s="316">
        <v>44166</v>
      </c>
      <c r="T43" s="316">
        <v>44256</v>
      </c>
      <c r="U43" s="316">
        <v>44348</v>
      </c>
      <c r="V43" s="316"/>
      <c r="W43" s="316"/>
    </row>
    <row r="44" spans="2:27" x14ac:dyDescent="0.25">
      <c r="B44" s="354"/>
      <c r="C44" s="356"/>
      <c r="F44" s="308"/>
      <c r="G44" s="308"/>
      <c r="H44" s="308"/>
      <c r="I44" s="308"/>
      <c r="J44" s="308"/>
      <c r="K44" s="308"/>
      <c r="L44" s="308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1" t="e">
        <f>((#REF!/(6/12))/(('Banco BS no usar'!M14+I14)/2))</f>
        <v>#REF!</v>
      </c>
      <c r="N52" s="311" t="e">
        <f>((#REF!/(9/12))/(('Banco BS no usar'!N14+J14)/2))</f>
        <v>#REF!</v>
      </c>
      <c r="O52" s="311" t="e">
        <f>((#REF!/(12/12))/(('Banco BS no usar'!O14+K14)/2))</f>
        <v>#REF!</v>
      </c>
      <c r="P52" s="311" t="e">
        <f>((#REF!/(3/12))/(('Banco BS no usar'!P14+L14)/2))</f>
        <v>#REF!</v>
      </c>
      <c r="Q52" s="323" t="e">
        <f>((#REF!/(6/12))/(('Banco BS no usar'!Q14+M14)/2))</f>
        <v>#REF!</v>
      </c>
      <c r="R52" s="311" t="e">
        <f>((#REF!/(9/12))/(('Banco BS no usar'!R14+N14)/2))</f>
        <v>#REF!</v>
      </c>
      <c r="S52" s="311" t="e">
        <f>((#REF!/(12/12))/(('Banco BS no usar'!S14+O14)/2))</f>
        <v>#REF!</v>
      </c>
      <c r="T52" s="311" t="e">
        <f>((#REF!/(3/12))/(('Banco BS no usar'!T14+P14)/2))</f>
        <v>#REF!</v>
      </c>
      <c r="U52" s="311" t="e">
        <f>((#REF!/(6/12))/(('Banco BS no usar'!U14+Q14)/2))</f>
        <v>#REF!</v>
      </c>
      <c r="V52" s="311"/>
      <c r="W52" s="311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1" t="e">
        <f>((#REF!/(6/12))/(('Banco BS no usar'!M30+I30)/2))</f>
        <v>#REF!</v>
      </c>
      <c r="N53" s="311" t="e">
        <f>((#REF!/(9/12))/(('Banco BS no usar'!N30+J30)/2))</f>
        <v>#REF!</v>
      </c>
      <c r="O53" s="311" t="e">
        <f>((#REF!/(12/12))/(('Banco BS no usar'!O30+K30)/2))</f>
        <v>#REF!</v>
      </c>
      <c r="P53" s="311" t="e">
        <f>((#REF!/(3/12))/(('Banco BS no usar'!P30+L30)/2))</f>
        <v>#REF!</v>
      </c>
      <c r="Q53" s="323" t="e">
        <f>((#REF!/(6/12))/(('Banco BS no usar'!Q30+M30)/2))</f>
        <v>#REF!</v>
      </c>
      <c r="R53" s="323" t="e">
        <f>((#REF!/(9/12))/(('Banco BS no usar'!R30+N30)/2))</f>
        <v>#REF!</v>
      </c>
      <c r="S53" s="323" t="e">
        <f>((#REF!/(12/12))/(('Banco BS no usar'!S30+O30)/2))</f>
        <v>#REF!</v>
      </c>
      <c r="T53" s="323" t="e">
        <f>((#REF!/(3/12))/(('Banco BS no usar'!T30+P30)/2))</f>
        <v>#REF!</v>
      </c>
      <c r="U53" s="323" t="e">
        <f>((#REF!/(6/12))/(('Banco BS no usar'!U30+Q30)/2))</f>
        <v>#REF!</v>
      </c>
      <c r="V53" s="323"/>
      <c r="W53" s="323"/>
    </row>
    <row r="54" spans="2:23" x14ac:dyDescent="0.2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BA5B-C0B6-42A4-8B7C-A126337E14D9}">
  <sheetPr>
    <tabColor rgb="FFFFC000"/>
  </sheetPr>
  <dimension ref="B1:Q39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7" width="10.7109375" style="1" hidden="1" customWidth="1"/>
    <col min="8" max="11" width="10.7109375" style="1" customWidth="1"/>
    <col min="12" max="12" width="11.85546875" style="1" bestFit="1" customWidth="1"/>
    <col min="13" max="13" width="11.28515625" style="1" bestFit="1" customWidth="1"/>
    <col min="14" max="16384" width="11.42578125" style="1"/>
  </cols>
  <sheetData>
    <row r="1" spans="2:17" ht="18.75" x14ac:dyDescent="0.25">
      <c r="B1" s="352" t="s">
        <v>119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2:17" ht="18.75" x14ac:dyDescent="0.25">
      <c r="B2" s="352" t="s">
        <v>273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2:17" ht="18.75" x14ac:dyDescent="0.25">
      <c r="B3" s="352" t="s">
        <v>274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2:17" ht="18.75" x14ac:dyDescent="0.25">
      <c r="B4" s="352" t="s">
        <v>334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2:17" ht="18.75" x14ac:dyDescent="0.25">
      <c r="B5" s="269"/>
      <c r="C5" s="306"/>
      <c r="D5" s="306"/>
      <c r="E5" s="306"/>
      <c r="F5" s="306"/>
      <c r="G5" s="306"/>
      <c r="H5" s="306"/>
      <c r="I5" s="306"/>
      <c r="J5" s="306"/>
      <c r="K5" s="306"/>
      <c r="L5" s="269"/>
      <c r="M5" s="269"/>
    </row>
    <row r="6" spans="2:17" ht="30" x14ac:dyDescent="0.25">
      <c r="B6" s="261" t="s">
        <v>0</v>
      </c>
      <c r="C6" s="254" t="s">
        <v>320</v>
      </c>
      <c r="D6" s="254" t="s">
        <v>321</v>
      </c>
      <c r="E6" s="254" t="s">
        <v>322</v>
      </c>
      <c r="F6" s="254" t="s">
        <v>323</v>
      </c>
      <c r="G6" s="254" t="s">
        <v>324</v>
      </c>
      <c r="H6" s="254" t="s">
        <v>330</v>
      </c>
      <c r="I6" s="254" t="s">
        <v>331</v>
      </c>
      <c r="J6" s="254" t="s">
        <v>332</v>
      </c>
      <c r="K6" s="254" t="s">
        <v>333</v>
      </c>
      <c r="L6" s="270" t="s">
        <v>259</v>
      </c>
      <c r="M6" s="303" t="s">
        <v>260</v>
      </c>
    </row>
    <row r="7" spans="2:17" x14ac:dyDescent="0.25">
      <c r="B7" s="271"/>
      <c r="C7" s="273"/>
      <c r="D7" s="273"/>
      <c r="E7" s="273"/>
      <c r="F7" s="273"/>
      <c r="G7" s="273"/>
      <c r="H7" s="273"/>
      <c r="I7" s="273"/>
      <c r="J7" s="273"/>
      <c r="K7" s="273"/>
      <c r="L7" s="276"/>
      <c r="M7" s="272"/>
    </row>
    <row r="8" spans="2:17" x14ac:dyDescent="0.2">
      <c r="B8" s="274" t="s">
        <v>4</v>
      </c>
      <c r="C8" s="276">
        <v>0.78167200000000003</v>
      </c>
      <c r="D8" s="276">
        <v>1.804983</v>
      </c>
      <c r="E8" s="276">
        <v>1.10815533</v>
      </c>
      <c r="F8" s="276">
        <v>1.6024959999999999</v>
      </c>
      <c r="G8" s="276">
        <v>2.1684809999999999</v>
      </c>
      <c r="H8" s="276">
        <v>8.7144560000000002</v>
      </c>
      <c r="I8" s="276">
        <v>56.061997890000015</v>
      </c>
      <c r="J8" s="276">
        <v>47.444967060000003</v>
      </c>
      <c r="K8" s="276">
        <v>52.248105950000003</v>
      </c>
      <c r="L8" s="276">
        <v>43.533649950000004</v>
      </c>
      <c r="M8" s="301">
        <v>4.995567130065262</v>
      </c>
      <c r="N8" s="277"/>
    </row>
    <row r="9" spans="2:17" x14ac:dyDescent="0.2">
      <c r="B9" s="274" t="s">
        <v>5</v>
      </c>
      <c r="C9" s="276">
        <v>182.08848900000001</v>
      </c>
      <c r="D9" s="276">
        <v>207.57278099999999</v>
      </c>
      <c r="E9" s="276">
        <v>236.20605359999999</v>
      </c>
      <c r="F9" s="276">
        <v>348.05983500000002</v>
      </c>
      <c r="G9" s="276">
        <v>267.25760000000002</v>
      </c>
      <c r="H9" s="276">
        <v>157.33859699999999</v>
      </c>
      <c r="I9" s="276">
        <v>133.44070355000002</v>
      </c>
      <c r="J9" s="276">
        <v>149.01192289000005</v>
      </c>
      <c r="K9" s="276">
        <v>142.71848439999997</v>
      </c>
      <c r="L9" s="276">
        <v>-14.620112600000027</v>
      </c>
      <c r="M9" s="301">
        <v>-9.2921335760989598E-2</v>
      </c>
    </row>
    <row r="10" spans="2:17" x14ac:dyDescent="0.2">
      <c r="B10" s="274" t="s">
        <v>325</v>
      </c>
      <c r="C10" s="276">
        <v>0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  <c r="L10" s="276">
        <v>0</v>
      </c>
      <c r="M10" s="301">
        <v>0</v>
      </c>
    </row>
    <row r="11" spans="2:17" x14ac:dyDescent="0.2">
      <c r="B11" s="274" t="s">
        <v>6</v>
      </c>
      <c r="C11" s="276">
        <v>0</v>
      </c>
      <c r="D11" s="276">
        <v>2.066074</v>
      </c>
      <c r="E11" s="276">
        <v>3.944515</v>
      </c>
      <c r="F11" s="276">
        <v>0.51791900000000002</v>
      </c>
      <c r="G11" s="276">
        <v>1.727511</v>
      </c>
      <c r="H11" s="276">
        <v>6.1277160000000004</v>
      </c>
      <c r="I11" s="276">
        <v>26.463673</v>
      </c>
      <c r="J11" s="276">
        <v>28.725515000000001</v>
      </c>
      <c r="K11" s="276">
        <v>28.033026700000001</v>
      </c>
      <c r="L11" s="276">
        <v>21.905310700000001</v>
      </c>
      <c r="M11" s="301">
        <v>3.5747920921922622</v>
      </c>
    </row>
    <row r="12" spans="2:17" x14ac:dyDescent="0.2">
      <c r="B12" s="274" t="s">
        <v>275</v>
      </c>
      <c r="C12" s="275">
        <v>55.693534</v>
      </c>
      <c r="D12" s="275">
        <v>60.765135000000001</v>
      </c>
      <c r="E12" s="275">
        <v>49.394022</v>
      </c>
      <c r="F12" s="275">
        <v>37.408358999999997</v>
      </c>
      <c r="G12" s="275">
        <v>49.761709000000003</v>
      </c>
      <c r="H12" s="276">
        <v>20.453014</v>
      </c>
      <c r="I12" s="276">
        <v>44.235480200000005</v>
      </c>
      <c r="J12" s="276">
        <v>34.838006829999998</v>
      </c>
      <c r="K12" s="276">
        <v>37.730593890000002</v>
      </c>
      <c r="L12" s="276">
        <v>17.277579890000002</v>
      </c>
      <c r="M12" s="301">
        <v>0.84474493050266353</v>
      </c>
    </row>
    <row r="13" spans="2:17" x14ac:dyDescent="0.2">
      <c r="B13" s="274" t="s">
        <v>7</v>
      </c>
      <c r="C13" s="322">
        <v>1736.686954</v>
      </c>
      <c r="D13" s="322">
        <v>1918.1091759999999</v>
      </c>
      <c r="E13" s="322">
        <v>2212.4609225499999</v>
      </c>
      <c r="F13" s="322">
        <v>2193.591171</v>
      </c>
      <c r="G13" s="322">
        <v>2316.1545340000002</v>
      </c>
      <c r="H13" s="322">
        <v>1877.383795</v>
      </c>
      <c r="I13" s="322">
        <v>1882.8140495000002</v>
      </c>
      <c r="J13" s="322">
        <v>1872.7051587299998</v>
      </c>
      <c r="K13" s="322">
        <v>1712.8452095499999</v>
      </c>
      <c r="L13" s="276">
        <v>-164.53858545000003</v>
      </c>
      <c r="M13" s="301">
        <v>-8.7642487321032858E-2</v>
      </c>
      <c r="N13" s="255"/>
      <c r="O13" s="255"/>
      <c r="P13" s="255"/>
    </row>
    <row r="14" spans="2:17" s="280" customFormat="1" ht="15.75" thickBot="1" x14ac:dyDescent="0.3">
      <c r="B14" s="278" t="s">
        <v>276</v>
      </c>
      <c r="C14" s="293">
        <v>1975.2506490000001</v>
      </c>
      <c r="D14" s="293">
        <v>2190.3181489999997</v>
      </c>
      <c r="E14" s="293">
        <v>2503.1136684799999</v>
      </c>
      <c r="F14" s="293">
        <v>2581.1797799999999</v>
      </c>
      <c r="G14" s="293">
        <v>2637.0698350000002</v>
      </c>
      <c r="H14" s="293">
        <v>2070.017578</v>
      </c>
      <c r="I14" s="293">
        <v>2143.0159041400002</v>
      </c>
      <c r="J14" s="293">
        <v>2132.7255705099997</v>
      </c>
      <c r="K14" s="293">
        <v>1973.5754204899999</v>
      </c>
      <c r="L14" s="293">
        <v>-96.442157510000015</v>
      </c>
      <c r="M14" s="300">
        <v>-4.6590018623503648E-2</v>
      </c>
      <c r="N14" s="255"/>
      <c r="O14" s="255"/>
      <c r="P14" s="255"/>
      <c r="Q14" s="255"/>
    </row>
    <row r="15" spans="2:17" ht="15.75" thickTop="1" x14ac:dyDescent="0.25">
      <c r="B15" s="274"/>
      <c r="C15" s="288"/>
      <c r="D15" s="288"/>
      <c r="E15" s="288"/>
      <c r="F15" s="288"/>
      <c r="G15" s="288"/>
      <c r="H15" s="288"/>
      <c r="I15" s="288"/>
      <c r="J15" s="288"/>
      <c r="K15" s="288"/>
      <c r="L15" s="276"/>
      <c r="M15" s="276"/>
    </row>
    <row r="16" spans="2:17" x14ac:dyDescent="0.25">
      <c r="B16" s="261" t="s">
        <v>277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</row>
    <row r="17" spans="2:13" x14ac:dyDescent="0.25">
      <c r="B17" s="274"/>
      <c r="C17" s="289"/>
      <c r="D17" s="289"/>
      <c r="E17" s="289"/>
      <c r="F17" s="289"/>
      <c r="G17" s="289"/>
      <c r="H17" s="289"/>
      <c r="I17" s="289"/>
      <c r="J17" s="289"/>
      <c r="K17" s="289"/>
      <c r="L17" s="276"/>
      <c r="M17" s="276"/>
    </row>
    <row r="18" spans="2:13" x14ac:dyDescent="0.2">
      <c r="B18" s="274" t="s">
        <v>8</v>
      </c>
      <c r="C18" s="276">
        <v>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301">
        <v>0</v>
      </c>
    </row>
    <row r="19" spans="2:13" x14ac:dyDescent="0.2">
      <c r="B19" s="274" t="s">
        <v>278</v>
      </c>
      <c r="C19" s="276">
        <v>1556.0659659999999</v>
      </c>
      <c r="D19" s="276">
        <v>970.73754499999995</v>
      </c>
      <c r="E19" s="276">
        <v>729.91151500000001</v>
      </c>
      <c r="F19" s="276">
        <v>598.69418700000006</v>
      </c>
      <c r="G19" s="276">
        <v>527.23140799999999</v>
      </c>
      <c r="H19" s="276">
        <v>484.478387</v>
      </c>
      <c r="I19" s="276">
        <v>658.11573899999996</v>
      </c>
      <c r="J19" s="276">
        <v>1159.700474</v>
      </c>
      <c r="K19" s="276">
        <v>1079.2742089999999</v>
      </c>
      <c r="L19" s="276">
        <v>594.79582199999993</v>
      </c>
      <c r="M19" s="301">
        <v>1.2277035218910601</v>
      </c>
    </row>
    <row r="20" spans="2:13" x14ac:dyDescent="0.2">
      <c r="B20" s="274" t="s">
        <v>326</v>
      </c>
      <c r="C20" s="276">
        <v>639.45399599999996</v>
      </c>
      <c r="D20" s="276">
        <v>738.33385799999996</v>
      </c>
      <c r="E20" s="276">
        <v>1253.2719959999999</v>
      </c>
      <c r="F20" s="276">
        <v>1451.8161439999999</v>
      </c>
      <c r="G20" s="276">
        <v>1565.2199770000002</v>
      </c>
      <c r="H20" s="276">
        <v>1209.9481059999998</v>
      </c>
      <c r="I20" s="276">
        <v>545.4444003000001</v>
      </c>
      <c r="J20" s="276">
        <v>682.48248446000014</v>
      </c>
      <c r="K20" s="276">
        <v>614.73659868999994</v>
      </c>
      <c r="L20" s="276">
        <v>-595.21150730999989</v>
      </c>
      <c r="M20" s="301">
        <v>-0.49193143438004605</v>
      </c>
    </row>
    <row r="21" spans="2:13" s="280" customFormat="1" ht="15.75" thickBot="1" x14ac:dyDescent="0.3">
      <c r="B21" s="278" t="s">
        <v>280</v>
      </c>
      <c r="C21" s="293">
        <v>2195.5199619999999</v>
      </c>
      <c r="D21" s="293">
        <v>1709.0714029999999</v>
      </c>
      <c r="E21" s="293">
        <v>1983.183511</v>
      </c>
      <c r="F21" s="293">
        <v>2050.510331</v>
      </c>
      <c r="G21" s="293">
        <v>2092.4513850000003</v>
      </c>
      <c r="H21" s="293">
        <v>1694.4264929999999</v>
      </c>
      <c r="I21" s="293">
        <v>1203.5601393000002</v>
      </c>
      <c r="J21" s="293">
        <v>1842.18295846</v>
      </c>
      <c r="K21" s="293">
        <v>1694.0108076899999</v>
      </c>
      <c r="L21" s="293">
        <v>-0.41568531000007169</v>
      </c>
      <c r="M21" s="300">
        <v>-2.453250770790838E-4</v>
      </c>
    </row>
    <row r="22" spans="2:13" ht="15.75" thickTop="1" x14ac:dyDescent="0.25">
      <c r="B22" s="274"/>
      <c r="C22" s="288"/>
      <c r="D22" s="288"/>
      <c r="E22" s="288"/>
      <c r="F22" s="288"/>
      <c r="G22" s="288"/>
      <c r="H22" s="288"/>
      <c r="I22" s="288"/>
      <c r="J22" s="288"/>
      <c r="K22" s="288"/>
      <c r="L22" s="276"/>
      <c r="M22" s="276"/>
    </row>
    <row r="23" spans="2:13" x14ac:dyDescent="0.25">
      <c r="B23" s="261" t="s">
        <v>270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2:13" x14ac:dyDescent="0.25">
      <c r="B24" s="274"/>
      <c r="C24" s="289"/>
      <c r="D24" s="289"/>
      <c r="E24" s="289"/>
      <c r="F24" s="289"/>
      <c r="G24" s="289"/>
      <c r="H24" s="289"/>
      <c r="I24" s="289"/>
      <c r="J24" s="289"/>
      <c r="K24" s="289"/>
      <c r="L24" s="276"/>
      <c r="M24" s="276"/>
    </row>
    <row r="25" spans="2:13" x14ac:dyDescent="0.2">
      <c r="B25" s="274" t="s">
        <v>281</v>
      </c>
      <c r="C25" s="276">
        <v>217.63202699999999</v>
      </c>
      <c r="D25" s="276">
        <v>231.797934</v>
      </c>
      <c r="E25" s="276">
        <v>218.39083500000001</v>
      </c>
      <c r="F25" s="276">
        <v>228.868911</v>
      </c>
      <c r="G25" s="276">
        <v>251.54453899999999</v>
      </c>
      <c r="H25" s="276">
        <v>190.773169</v>
      </c>
      <c r="I25" s="276">
        <v>91.763362150000006</v>
      </c>
      <c r="J25" s="276">
        <v>105.00149426000002</v>
      </c>
      <c r="K25" s="276">
        <v>91.862495930000009</v>
      </c>
      <c r="L25" s="276">
        <v>-98.910673069999987</v>
      </c>
      <c r="M25" s="301">
        <v>-0.51847266357461397</v>
      </c>
    </row>
    <row r="26" spans="2:13" x14ac:dyDescent="0.2">
      <c r="B26" s="274" t="s">
        <v>282</v>
      </c>
      <c r="C26" s="276">
        <v>79.318361999999993</v>
      </c>
      <c r="D26" s="276">
        <v>65.832193000000004</v>
      </c>
      <c r="E26" s="276">
        <v>41.515723000000001</v>
      </c>
      <c r="F26" s="276">
        <v>75.311025000000001</v>
      </c>
      <c r="G26" s="276">
        <v>25.399726999999999</v>
      </c>
      <c r="H26" s="276">
        <v>44.526915000000002</v>
      </c>
      <c r="I26" s="276">
        <v>51.139611140000007</v>
      </c>
      <c r="J26" s="276">
        <v>67.773808110000019</v>
      </c>
      <c r="K26" s="276">
        <v>71.914720399999993</v>
      </c>
      <c r="L26" s="276">
        <v>27.387805399999991</v>
      </c>
      <c r="M26" s="301">
        <v>0.6150842788008104</v>
      </c>
    </row>
    <row r="27" spans="2:13" x14ac:dyDescent="0.2">
      <c r="B27" s="274" t="s">
        <v>283</v>
      </c>
      <c r="C27" s="276">
        <v>-0.44474999999999998</v>
      </c>
      <c r="D27" s="276">
        <v>1.199403</v>
      </c>
      <c r="E27" s="276">
        <v>6.1213329999999999</v>
      </c>
      <c r="F27" s="276">
        <v>2.7715990000000001</v>
      </c>
      <c r="G27" s="276">
        <v>8.4682709999999997</v>
      </c>
      <c r="H27" s="276">
        <v>-44.492589000000002</v>
      </c>
      <c r="I27" s="276">
        <v>22.253677</v>
      </c>
      <c r="J27" s="276">
        <v>24.478314999999998</v>
      </c>
      <c r="K27" s="276">
        <v>10.95054</v>
      </c>
      <c r="L27" s="276">
        <v>55.443128999999999</v>
      </c>
      <c r="M27" s="301">
        <v>-1.2461205393104906</v>
      </c>
    </row>
    <row r="28" spans="2:13" x14ac:dyDescent="0.2">
      <c r="B28" s="274" t="s">
        <v>284</v>
      </c>
      <c r="C28" s="276">
        <v>-733.51221999999996</v>
      </c>
      <c r="D28" s="276">
        <v>-76.175394999999995</v>
      </c>
      <c r="E28" s="276">
        <v>-18.935663999999999</v>
      </c>
      <c r="F28" s="276">
        <v>-44.848627999999998</v>
      </c>
      <c r="G28" s="276">
        <v>-1.7725740000000001</v>
      </c>
      <c r="H28" s="276">
        <v>22.176769</v>
      </c>
      <c r="I28" s="276">
        <v>16.129681000000001</v>
      </c>
      <c r="J28" s="276">
        <v>15.196474780000004</v>
      </c>
      <c r="K28" s="276">
        <v>13.929574000000001</v>
      </c>
      <c r="L28" s="276">
        <v>-8.2471949999999996</v>
      </c>
      <c r="M28" s="301">
        <v>-0.37188442554458678</v>
      </c>
    </row>
    <row r="29" spans="2:13" x14ac:dyDescent="0.2">
      <c r="B29" s="283" t="s">
        <v>285</v>
      </c>
      <c r="C29" s="322">
        <v>216.737268</v>
      </c>
      <c r="D29" s="322">
        <v>258.59261099999998</v>
      </c>
      <c r="E29" s="322">
        <v>272.83792999999997</v>
      </c>
      <c r="F29" s="322">
        <v>268.56654200000003</v>
      </c>
      <c r="G29" s="322">
        <v>260.97848699999997</v>
      </c>
      <c r="H29" s="322">
        <v>162.606821</v>
      </c>
      <c r="I29" s="322">
        <v>758.16943400000002</v>
      </c>
      <c r="J29" s="322">
        <v>78.092519999999993</v>
      </c>
      <c r="K29" s="322">
        <v>90.907282040000027</v>
      </c>
      <c r="L29" s="276">
        <v>-71.69953895999997</v>
      </c>
      <c r="M29" s="301">
        <v>-0.44093807700723686</v>
      </c>
    </row>
    <row r="30" spans="2:13" s="280" customFormat="1" ht="15.75" thickBot="1" x14ac:dyDescent="0.3">
      <c r="B30" s="278" t="s">
        <v>286</v>
      </c>
      <c r="C30" s="293">
        <v>-220.26931299999998</v>
      </c>
      <c r="D30" s="293">
        <v>481.24674600000003</v>
      </c>
      <c r="E30" s="293">
        <v>519.93015700000001</v>
      </c>
      <c r="F30" s="293">
        <v>530.66944899999999</v>
      </c>
      <c r="G30" s="293">
        <v>544.61844999999994</v>
      </c>
      <c r="H30" s="293">
        <v>375.59108500000002</v>
      </c>
      <c r="I30" s="293">
        <v>939.45576529000004</v>
      </c>
      <c r="J30" s="293">
        <v>290.54261215000002</v>
      </c>
      <c r="K30" s="293">
        <v>279.56461237000002</v>
      </c>
      <c r="L30" s="293">
        <v>-96.026472630000001</v>
      </c>
      <c r="M30" s="300">
        <v>-0.25566760358542584</v>
      </c>
    </row>
    <row r="31" spans="2:13" ht="15.75" thickTop="1" x14ac:dyDescent="0.25">
      <c r="B31" s="274"/>
      <c r="C31" s="288"/>
      <c r="D31" s="288"/>
      <c r="E31" s="288"/>
      <c r="F31" s="288"/>
      <c r="G31" s="288"/>
      <c r="H31" s="288"/>
      <c r="I31" s="288"/>
      <c r="J31" s="288"/>
      <c r="K31" s="288"/>
      <c r="L31" s="276"/>
      <c r="M31" s="276"/>
    </row>
    <row r="32" spans="2:13" s="280" customFormat="1" ht="15.75" thickBot="1" x14ac:dyDescent="0.3">
      <c r="B32" s="261" t="s">
        <v>287</v>
      </c>
      <c r="C32" s="293">
        <v>1975.2506489999998</v>
      </c>
      <c r="D32" s="293">
        <v>2190.3181489999997</v>
      </c>
      <c r="E32" s="293">
        <v>2503.113668</v>
      </c>
      <c r="F32" s="293">
        <v>2581.1797799999999</v>
      </c>
      <c r="G32" s="293">
        <v>2637.0698350000002</v>
      </c>
      <c r="H32" s="293">
        <v>2070.017578</v>
      </c>
      <c r="I32" s="293">
        <v>2143.01590459</v>
      </c>
      <c r="J32" s="293">
        <v>2132.72557061</v>
      </c>
      <c r="K32" s="293">
        <v>1973.5754200599999</v>
      </c>
      <c r="L32" s="293">
        <v>-96.442157940000016</v>
      </c>
      <c r="M32" s="300">
        <v>-4.6590018831231372E-2</v>
      </c>
    </row>
    <row r="33" spans="2:13" ht="15.75" thickTop="1" x14ac:dyDescent="0.2">
      <c r="B33" s="274"/>
      <c r="C33" s="289"/>
      <c r="D33" s="289"/>
      <c r="E33" s="289"/>
      <c r="F33" s="289"/>
      <c r="G33" s="289"/>
      <c r="H33" s="289"/>
      <c r="I33" s="289"/>
      <c r="J33" s="289"/>
      <c r="K33" s="289"/>
      <c r="L33" s="275"/>
      <c r="M33" s="304"/>
    </row>
    <row r="34" spans="2:13" x14ac:dyDescent="0.25">
      <c r="B34" s="284" t="s">
        <v>288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  <c r="H34" s="279">
        <v>0</v>
      </c>
      <c r="I34" s="279">
        <v>0</v>
      </c>
      <c r="J34" s="279">
        <v>0</v>
      </c>
      <c r="K34" s="279">
        <v>0</v>
      </c>
      <c r="L34" s="279">
        <v>0</v>
      </c>
      <c r="M34" s="305">
        <v>0</v>
      </c>
    </row>
    <row r="35" spans="2:13" x14ac:dyDescent="0.2">
      <c r="B35" s="294" t="s">
        <v>289</v>
      </c>
      <c r="C35" s="275">
        <v>0</v>
      </c>
      <c r="D35" s="275">
        <v>0</v>
      </c>
      <c r="E35" s="275">
        <v>0</v>
      </c>
      <c r="F35" s="275">
        <v>0</v>
      </c>
      <c r="G35" s="275">
        <v>0</v>
      </c>
      <c r="H35" s="275">
        <v>0</v>
      </c>
      <c r="I35" s="275">
        <v>0</v>
      </c>
      <c r="J35" s="275">
        <v>0</v>
      </c>
      <c r="K35" s="275">
        <v>0</v>
      </c>
      <c r="L35" s="275">
        <v>0</v>
      </c>
      <c r="M35" s="301">
        <v>0</v>
      </c>
    </row>
    <row r="36" spans="2:13" x14ac:dyDescent="0.2">
      <c r="B36" s="294" t="s">
        <v>3</v>
      </c>
      <c r="C36" s="275">
        <v>0</v>
      </c>
      <c r="D36" s="275">
        <v>0</v>
      </c>
      <c r="E36" s="275">
        <v>0</v>
      </c>
      <c r="F36" s="275">
        <v>0</v>
      </c>
      <c r="G36" s="275">
        <v>0</v>
      </c>
      <c r="H36" s="275">
        <v>0</v>
      </c>
      <c r="I36" s="275">
        <v>0</v>
      </c>
      <c r="J36" s="275">
        <v>0</v>
      </c>
      <c r="K36" s="275">
        <v>0</v>
      </c>
      <c r="L36" s="275">
        <v>0</v>
      </c>
      <c r="M36" s="301">
        <v>0</v>
      </c>
    </row>
    <row r="37" spans="2:13" x14ac:dyDescent="0.25">
      <c r="B37" s="285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</row>
    <row r="38" spans="2:13" x14ac:dyDescent="0.25">
      <c r="L38" s="255"/>
      <c r="M38" s="255"/>
    </row>
    <row r="39" spans="2:13" x14ac:dyDescent="0.25">
      <c r="B39" s="287" t="s">
        <v>290</v>
      </c>
      <c r="M39" s="345"/>
    </row>
  </sheetData>
  <mergeCells count="4">
    <mergeCell ref="B1:M1"/>
    <mergeCell ref="B2:M2"/>
    <mergeCell ref="B3:M3"/>
    <mergeCell ref="B4:M4"/>
  </mergeCells>
  <phoneticPr fontId="35" type="noConversion"/>
  <pageMargins left="0.7" right="0.7" top="0.75" bottom="0.75" header="0.3" footer="0.3"/>
  <pageSetup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2" t="s">
        <v>119</v>
      </c>
      <c r="B1" s="352"/>
      <c r="C1" s="352"/>
      <c r="D1" s="352"/>
      <c r="E1" s="352"/>
      <c r="F1" s="352"/>
      <c r="G1" s="269"/>
    </row>
    <row r="2" spans="1:7" ht="18.75" x14ac:dyDescent="0.25">
      <c r="A2" s="352" t="s">
        <v>261</v>
      </c>
      <c r="B2" s="352"/>
      <c r="C2" s="352"/>
      <c r="D2" s="352"/>
      <c r="E2" s="352"/>
      <c r="F2" s="352"/>
      <c r="G2" s="269"/>
    </row>
    <row r="3" spans="1:7" ht="18.75" x14ac:dyDescent="0.25">
      <c r="A3" s="352" t="s">
        <v>328</v>
      </c>
      <c r="B3" s="352"/>
      <c r="C3" s="352"/>
      <c r="D3" s="352"/>
      <c r="E3" s="352"/>
      <c r="F3" s="352"/>
      <c r="G3" s="269"/>
    </row>
    <row r="5" spans="1:7" x14ac:dyDescent="0.25">
      <c r="A5" s="357" t="s">
        <v>262</v>
      </c>
      <c r="B5" s="359" t="s">
        <v>263</v>
      </c>
      <c r="C5" s="359" t="s">
        <v>264</v>
      </c>
      <c r="D5" s="359" t="s">
        <v>1</v>
      </c>
      <c r="E5" s="359" t="s">
        <v>313</v>
      </c>
      <c r="F5" s="359" t="s">
        <v>327</v>
      </c>
      <c r="G5" s="334"/>
    </row>
    <row r="6" spans="1:7" x14ac:dyDescent="0.25">
      <c r="A6" s="358"/>
      <c r="B6" s="360"/>
      <c r="C6" s="360"/>
      <c r="D6" s="360"/>
      <c r="E6" s="360"/>
      <c r="F6" s="360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0.15372202189327455</v>
      </c>
      <c r="C8" s="324">
        <v>0.30790436131543153</v>
      </c>
      <c r="D8" s="330">
        <v>0.3020788914266081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0.21356321414185239</v>
      </c>
      <c r="C9" s="324">
        <v>2.9360968839330361</v>
      </c>
      <c r="D9" s="330">
        <v>0.5037251432159856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1.4220981018841903E-2</v>
      </c>
      <c r="C12" s="325">
        <v>4.0937781773428862E-2</v>
      </c>
      <c r="D12" s="331">
        <v>1.08015449527879E-2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0.121440691862179</v>
      </c>
      <c r="C13" s="325">
        <v>0.12462676486896318</v>
      </c>
      <c r="D13" s="331">
        <v>2.6982945281721408E-2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0.11320649260236997</v>
      </c>
      <c r="C16" s="324">
        <v>0.32848306554753498</v>
      </c>
      <c r="D16" s="332">
        <v>0.40031007882986758</v>
      </c>
      <c r="E16" s="332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0.14222586545610205</v>
      </c>
      <c r="C17" s="326">
        <v>0.84576537061382784</v>
      </c>
      <c r="D17" s="333">
        <v>1.2414389090683629</v>
      </c>
      <c r="E17" s="347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329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2" t="s">
        <v>119</v>
      </c>
      <c r="B1" s="352"/>
      <c r="C1" s="352"/>
      <c r="D1" s="352"/>
      <c r="E1" s="352"/>
      <c r="F1" s="352"/>
      <c r="G1" s="269"/>
    </row>
    <row r="2" spans="1:7" ht="18.75" x14ac:dyDescent="0.25">
      <c r="A2" s="352" t="s">
        <v>261</v>
      </c>
      <c r="B2" s="352"/>
      <c r="C2" s="352"/>
      <c r="D2" s="352"/>
      <c r="E2" s="352"/>
      <c r="F2" s="352"/>
      <c r="G2" s="269"/>
    </row>
    <row r="3" spans="1:7" ht="18.75" x14ac:dyDescent="0.25">
      <c r="A3" s="352" t="s">
        <v>319</v>
      </c>
      <c r="B3" s="352"/>
      <c r="C3" s="352"/>
      <c r="D3" s="352"/>
      <c r="E3" s="352"/>
      <c r="F3" s="352"/>
      <c r="G3" s="269"/>
    </row>
    <row r="5" spans="1:7" x14ac:dyDescent="0.25">
      <c r="A5" s="357" t="s">
        <v>262</v>
      </c>
      <c r="B5" s="359" t="s">
        <v>263</v>
      </c>
      <c r="C5" s="359" t="s">
        <v>264</v>
      </c>
      <c r="D5" s="359" t="s">
        <v>1</v>
      </c>
      <c r="E5" s="359" t="s">
        <v>313</v>
      </c>
      <c r="F5" s="359" t="s">
        <v>327</v>
      </c>
      <c r="G5" s="334"/>
    </row>
    <row r="6" spans="1:7" x14ac:dyDescent="0.25">
      <c r="A6" s="358"/>
      <c r="B6" s="360"/>
      <c r="C6" s="360"/>
      <c r="D6" s="360"/>
      <c r="E6" s="360"/>
      <c r="F6" s="360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0.16659093776720432</v>
      </c>
      <c r="C8" s="324">
        <v>0.32789673907307815</v>
      </c>
      <c r="D8" s="330">
        <v>0.2784464473155791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0.22965888586799876</v>
      </c>
      <c r="C9" s="324">
        <v>2.1725088885639279</v>
      </c>
      <c r="D9" s="330">
        <v>0.46292358615824653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1.5314508539259771E-2</v>
      </c>
      <c r="C12" s="325">
        <v>2.4217408097164005E-2</v>
      </c>
      <c r="D12" s="331">
        <v>1.7946723350069655E-2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0.13026745101239434</v>
      </c>
      <c r="C13" s="325">
        <v>5.7428738699716521E-2</v>
      </c>
      <c r="D13" s="331">
        <v>4.5035182056296343E-2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0.11604417236532065</v>
      </c>
      <c r="C16" s="324">
        <v>0.4216949326328065</v>
      </c>
      <c r="D16" s="332">
        <v>0.39850451426254496</v>
      </c>
      <c r="E16" s="341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0.14837711854220645</v>
      </c>
      <c r="C17" s="326">
        <v>1.1288344545170745</v>
      </c>
      <c r="D17" s="333">
        <v>1.1638407095984029</v>
      </c>
      <c r="E17" s="346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329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306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5">
        <v>0.33</v>
      </c>
      <c r="D8" s="319">
        <v>0.25280791243117962</v>
      </c>
    </row>
    <row r="9" spans="1:4" x14ac:dyDescent="0.25">
      <c r="A9" s="259" t="s">
        <v>266</v>
      </c>
      <c r="B9" s="260">
        <v>0.21071776778077889</v>
      </c>
      <c r="C9" s="315">
        <v>0.56000000000000005</v>
      </c>
      <c r="D9" s="319">
        <v>0.41346062012384538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1.6081926952776E-2</v>
      </c>
      <c r="C12" s="312">
        <v>0.05</v>
      </c>
      <c r="D12" s="320">
        <v>5.2403359258654574E-2</v>
      </c>
    </row>
    <row r="13" spans="1:4" x14ac:dyDescent="0.25">
      <c r="A13" s="259" t="s">
        <v>269</v>
      </c>
      <c r="B13" s="268">
        <v>0.12706483784308581</v>
      </c>
      <c r="C13" s="312">
        <v>0.13</v>
      </c>
      <c r="D13" s="320">
        <v>0.13486685488740824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0.13089626796314399</v>
      </c>
      <c r="C16" s="315">
        <v>0.38</v>
      </c>
      <c r="D16" s="319">
        <v>0.38855624906803687</v>
      </c>
    </row>
    <row r="17" spans="1:4" x14ac:dyDescent="0.25">
      <c r="A17" s="264" t="s">
        <v>272</v>
      </c>
      <c r="B17" s="317">
        <v>0.16163046172953038</v>
      </c>
      <c r="C17" s="318">
        <v>0.98</v>
      </c>
      <c r="D17" s="321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MICI BS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2023-10-05T13:32:22Z</cp:lastPrinted>
  <dcterms:created xsi:type="dcterms:W3CDTF">2016-11-01T16:45:10Z</dcterms:created>
  <dcterms:modified xsi:type="dcterms:W3CDTF">2024-03-14T15:58:47Z</dcterms:modified>
</cp:coreProperties>
</file>