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72" documentId="13_ncr:1_{1895015C-587D-468A-948F-D0518A5A84EB}" xr6:coauthVersionLast="47" xr6:coauthVersionMax="47" xr10:uidLastSave="{F2B4EC10-D9B4-4C94-A27D-A9BBC830A7F2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marz23" sheetId="58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5">'ind marz23'!$A$1:$G$20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<sst xmlns="http://schemas.openxmlformats.org/spreadsheetml/2006/main" count="632" uniqueCount="327">
  <si>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</si>
  <si>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</si>
  <si>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</si>
  <si>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</si>
  <si>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</si>
  <si>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</si>
  <si>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</si>
  <si>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</si>
  <si>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</si>
  <si>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</si>
  <si>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</si>
  <si>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</si>
  <si>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</si>
  <si>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</si>
  <si>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</si>
  <si>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</si>
  <si>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</si>
  <si>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</si>
  <si>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</si>
  <si>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</si>
  <si>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</si>
  <si>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</si>
  <si>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</si>
  <si>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</si>
  <si>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</si>
  <si>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</si>
  <si>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</si>
  <si>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</si>
  <si>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</si>
  <si>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</si>
  <si>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</si>
  <si>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</si>
  <si>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</si>
  <si>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</si>
  <si>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</si>
  <si>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</si>
  <si>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</si>
  <si>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</si>
  <si>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</si>
  <si>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</si>
  <si>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</si>
  <si>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</si>
  <si>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</si>
  <si>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</si>
  <si>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</si>
  <si>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</si>
  <si>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</si>
  <si>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</si>
  <si>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</si>
  <si>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</si>
  <si>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</si>
  <si>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</si>
  <si>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</si>
  <si>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</si>
  <si>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</si>
  <si>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</si>
  <si>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</si>
  <si>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</si>
  <si>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</si>
  <si>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</si>
  <si>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</si>
  <si>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</si>
  <si>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</si>
  <si>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</si>
  <si>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</si>
  <si>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</si>
  <si>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</si>
  <si>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</si>
  <si>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</si>
  <si>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</si>
  <si>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</si>
  <si>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</si>
  <si>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</si>
  <si>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</si>
  <si>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</si>
  <si>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</si>
  <si>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</si>
  <si>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</si>
  <si>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</si>
  <si>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</si>
  <si>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</si>
  <si>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</si>
  <si>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</si>
  <si>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</si>
  <si>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</si>
  <si>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</si>
  <si>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</si>
  <si>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</si>
  <si>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</si>
  <si>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</si>
  <si>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</si>
  <si>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</si>
  <si>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</si>
  <si>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</si>
  <si>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</si>
  <si>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</si>
  <si>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</si>
  <si>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</si>
  <si>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</si>
  <si>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</si>
  <si>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</si>
  <si>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</si>
  <si>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</si>
  <si>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</si>
  <si>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</si>
  <si>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</si>
  <si>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</si>
  <si>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</si>
  <si>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</si>
  <si>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</si>
  <si>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</si>
  <si>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</si>
  <si>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</si>
  <si>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</si>
  <si>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</si>
  <si>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</si>
  <si>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</si>
  <si>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</si>
  <si>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</si>
  <si>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</si>
  <si>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</si>
  <si>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</si>
  <si>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</si>
  <si>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</si>
  <si>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</si>
  <si>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</si>
  <si>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</si>
  <si>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</si>
  <si>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</si>
  <si>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</si>
  <si>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</si>
  <si>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</si>
  <si>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</si>
  <si>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</si>
  <si>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</si>
  <si>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</si>
  <si>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</si>
  <si>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</si>
  <si>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</si>
  <si>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</si>
  <si>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</si>
  <si>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</si>
  <si>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</si>
  <si>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</si>
  <si>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</si>
  <si>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</si>
  <si>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</si>
  <si>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</si>
  <si>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</si>
  <si>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</si>
  <si>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</si>
  <si>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</si>
  <si>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</si>
  <si>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</si>
  <si>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</si>
  <si>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</si>
  <si>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</si>
  <si>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</si>
  <si>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</si>
  <si>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</si>
  <si>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</si>
  <si>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</si>
  <si>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</si>
  <si>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</si>
  <si>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</si>
  <si>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</si>
  <si>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</si>
  <si>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</si>
  <si>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</si>
  <si>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</si>
  <si>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</si>
  <si>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</si>
  <si>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</si>
  <si>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</si>
  <si>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</si>
  <si>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</si>
  <si>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</si>
  <si>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</si>
  <si>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</si>
  <si>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</si>
  <si>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</si>
  <si>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</si>
  <si>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</si>
  <si>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</si>
  <si>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</si>
  <si>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</si>
  <si>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</si>
  <si>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</si>
  <si>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</si>
  <si>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</si>
  <si>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</si>
  <si>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</si>
  <si>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</si>
  <si>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</si>
  <si>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</si>
  <si>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</si>
  <si>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</si>
  <si>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</si>
  <si>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</si>
  <si>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</si>
  <si>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</si>
  <si>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</si>
  <si>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</si>
  <si>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</si>
  <si>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</si>
  <si>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</si>
  <si>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</si>
  <si>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</si>
  <si>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</si>
  <si>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</si>
  <si>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</si>
  <si>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</si>
  <si>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</si>
  <si>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</si>
  <si>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</si>
  <si>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</si>
  <si>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</si>
  <si>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</si>
  <si>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</si>
  <si>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</si>
  <si>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</si>
  <si>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</si>
  <si>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</si>
  <si>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</si>
  <si>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</si>
  <si>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</si>
  <si>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</si>
  <si>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</si>
  <si>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</si>
  <si>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</si>
  <si>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</si>
  <si>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</si>
  <si>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</si>
  <si>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</si>
  <si>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</si>
  <si>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</si>
  <si>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</si>
  <si>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</si>
  <si>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</si>
  <si>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</si>
  <si>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</si>
  <si>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</si>
  <si>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</si>
  <si>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</si>
  <si>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</si>
  <si>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</si>
  <si>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</si>
  <si>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</si>
  <si>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</si>
  <si>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</si>
  <si>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</si>
  <si>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</si>
  <si>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</si>
  <si>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</si>
  <si>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</si>
  <si>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</si>
  <si>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</si>
  <si>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</si>
  <si>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</si>
  <si>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</si>
  <si>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</si>
  <si>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</si>
  <si>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</si>
  <si>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</si>
  <si>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</si>
  <si>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</si>
  <si>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</si>
  <si>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</si>
  <si>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</si>
  <si>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</si>
  <si>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</si>
  <si>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</si>
  <si>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</si>
  <si>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</si>
  <si>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</si>
  <si>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</si>
  <si>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</si>
  <si>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</si>
  <si>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</si>
  <si>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</si>
  <si>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</si>
  <si>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</si>
  <si>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</si>
  <si>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</si>
  <si>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</si>
  <si>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</si>
  <si>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</si>
  <si>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</si>
  <si>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</si>
  <si>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</si>
  <si>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</si>
  <si>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</si>
  <si>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</si>
  <si>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</si>
  <si>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</si>
  <si>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</si>
  <si>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</si>
  <si>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</si>
  <si>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</si>
  <si>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</si>
  <si>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</si>
  <si>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</si>
  <si>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</si>
  <si>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</si>
  <si>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</si>
  <si>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</si>
  <si>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</si>
  <si>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</si>
  <si>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</si>
  <si>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</si>
  <si>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</si>
  <si>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</si>
  <si>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</si>
  <si>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</si>
  <si>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</si>
  <si>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</si>
  <si>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</si>
  <si>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</si>
  <si>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</si>
  <si>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</si>
  <si>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(**)</t>
  </si>
  <si>
    <t>Al 31 de Junio 2022</t>
  </si>
  <si>
    <t>(**) Datos de Diciembre 2021</t>
  </si>
  <si>
    <t>(*) Datos a Diciembre 2021</t>
  </si>
  <si>
    <t>Al 31 de Marzo 2023</t>
  </si>
  <si>
    <t>IPACOOP(**)</t>
  </si>
  <si>
    <t>(**) Datos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</si>
</sst>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29" fillId="0" borderId="7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3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9" fontId="32" fillId="0" borderId="3" xfId="7" applyFont="1" applyFill="1" applyBorder="1" applyAlignment="1">
      <alignment horizontal="center" vertical="center"/>
    </xf>
    <xf numFmtId="165" fontId="4" fillId="0" borderId="3" xfId="7" applyNumberFormat="1" applyFont="1" applyBorder="1" applyAlignment="1">
      <alignment horizontal="center" vertical="center"/>
    </xf>
    <xf numFmtId="165" fontId="4" fillId="0" borderId="3" xfId="7" applyNumberFormat="1" applyFont="1" applyFill="1" applyBorder="1" applyAlignment="1">
      <alignment horizontal="center" vertical="center"/>
    </xf>
    <xf numFmtId="10" fontId="4" fillId="0" borderId="3" xfId="7" applyNumberFormat="1" applyFont="1" applyBorder="1" applyAlignment="1">
      <alignment horizontal="center" vertical="center"/>
    </xf>
    <xf numFmtId="10" fontId="4" fillId="0" borderId="3" xfId="7" applyNumberFormat="1" applyFont="1" applyFill="1" applyBorder="1" applyAlignment="1">
      <alignment horizontal="center" vertical="center"/>
    </xf>
    <xf numFmtId="10" fontId="33" fillId="2" borderId="1" xfId="1" applyNumberFormat="1" applyFont="1" applyFill="1" applyBorder="1" applyAlignment="1">
      <alignment horizontal="center" vertical="center"/>
    </xf>
    <xf numFmtId="10" fontId="33" fillId="0" borderId="60" xfId="1" applyNumberFormat="1" applyFont="1" applyFill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54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55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8" t="s">
        <v>119</v>
      </c>
      <c r="B1" s="358"/>
      <c r="C1" s="358"/>
      <c r="D1" s="358"/>
    </row>
    <row r="2" spans="1:4" ht="18.75" x14ac:dyDescent="0.25">
      <c r="A2" s="358" t="s">
        <v>261</v>
      </c>
      <c r="B2" s="358"/>
      <c r="C2" s="358"/>
      <c r="D2" s="358"/>
    </row>
    <row r="3" spans="1:4" ht="18.75" x14ac:dyDescent="0.25">
      <c r="A3" s="358" t="s">
        <v>304</v>
      </c>
      <c r="B3" s="358"/>
      <c r="C3" s="358"/>
      <c r="D3" s="358"/>
    </row>
    <row r="5" spans="1:4" x14ac:dyDescent="0.25">
      <c r="A5" s="363" t="s">
        <v>262</v>
      </c>
      <c r="B5" s="365" t="s">
        <v>263</v>
      </c>
      <c r="C5" s="365" t="s">
        <v>264</v>
      </c>
      <c r="D5" s="365" t="s">
        <v>1</v>
      </c>
    </row>
    <row r="6" spans="1:4" x14ac:dyDescent="0.25">
      <c r="A6" s="364"/>
      <c r="B6" s="366"/>
      <c r="C6" s="366"/>
      <c r="D6" s="366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5">
        <v>0.31</v>
      </c>
      <c r="D8" s="319">
        <v>0.2313212211404877</v>
      </c>
    </row>
    <row r="9" spans="1:4" x14ac:dyDescent="0.25">
      <c r="A9" s="259" t="s">
        <v>266</v>
      </c>
      <c r="B9" s="260">
        <v>0.20804470173556547</v>
      </c>
      <c r="C9" s="315">
        <v>0.5</v>
      </c>
      <c r="D9" s="319">
        <v>0.37479495894559872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1.5053520588123712E-2</v>
      </c>
      <c r="C12" s="312">
        <v>0.05</v>
      </c>
      <c r="D12" s="320">
        <v>5.6211087377032252E-2</v>
      </c>
    </row>
    <row r="13" spans="1:4" x14ac:dyDescent="0.25">
      <c r="A13" s="259" t="s">
        <v>269</v>
      </c>
      <c r="B13" s="268">
        <v>0.11774700441232241</v>
      </c>
      <c r="C13" s="312">
        <v>0.15</v>
      </c>
      <c r="D13" s="320">
        <v>0.14683964123371271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0.12784631475982022</v>
      </c>
      <c r="C16" s="315">
        <v>0.36</v>
      </c>
      <c r="D16" s="319">
        <v>0.38280594330495293</v>
      </c>
    </row>
    <row r="17" spans="1:4" x14ac:dyDescent="0.25">
      <c r="A17" s="264" t="s">
        <v>272</v>
      </c>
      <c r="B17" s="317">
        <v>0.15739658537834172</v>
      </c>
      <c r="C17" s="318">
        <v>0.83</v>
      </c>
      <c r="D17" s="321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8" t="s">
        <v>119</v>
      </c>
      <c r="B1" s="358"/>
      <c r="C1" s="358"/>
      <c r="D1" s="358"/>
    </row>
    <row r="2" spans="1:4" ht="18.75" x14ac:dyDescent="0.25">
      <c r="A2" s="358" t="s">
        <v>261</v>
      </c>
      <c r="B2" s="358"/>
      <c r="C2" s="358"/>
      <c r="D2" s="358"/>
    </row>
    <row r="3" spans="1:4" ht="18.75" x14ac:dyDescent="0.25">
      <c r="A3" s="358" t="s">
        <v>302</v>
      </c>
      <c r="B3" s="358"/>
      <c r="C3" s="358"/>
      <c r="D3" s="358"/>
    </row>
    <row r="5" spans="1:4" x14ac:dyDescent="0.25">
      <c r="A5" s="363" t="s">
        <v>262</v>
      </c>
      <c r="B5" s="365" t="s">
        <v>263</v>
      </c>
      <c r="C5" s="365" t="s">
        <v>264</v>
      </c>
      <c r="D5" s="365" t="s">
        <v>1</v>
      </c>
    </row>
    <row r="6" spans="1:4" x14ac:dyDescent="0.25">
      <c r="A6" s="364"/>
      <c r="B6" s="366"/>
      <c r="C6" s="366"/>
      <c r="D6" s="366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5">
        <v>0.33</v>
      </c>
      <c r="D8" s="298">
        <v>0.23729578164828066</v>
      </c>
    </row>
    <row r="9" spans="1:4" x14ac:dyDescent="0.25">
      <c r="A9" s="259" t="s">
        <v>266</v>
      </c>
      <c r="B9" s="260">
        <v>0.2012108650434665</v>
      </c>
      <c r="C9" s="315">
        <v>0.55000000000000004</v>
      </c>
      <c r="D9" s="298">
        <v>0.37622342900957495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1.6061764891449639E-2</v>
      </c>
      <c r="C12" s="312">
        <v>5.239564310986182E-2</v>
      </c>
      <c r="D12" s="297">
        <v>6.2017203429937731E-2</v>
      </c>
    </row>
    <row r="13" spans="1:4" x14ac:dyDescent="0.25">
      <c r="A13" s="259" t="s">
        <v>269</v>
      </c>
      <c r="B13" s="268">
        <v>0.12870342636231211</v>
      </c>
      <c r="C13" s="312">
        <v>0.14179836886725192</v>
      </c>
      <c r="D13" s="297">
        <v>0.16794587236705785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0.12479671556089172</v>
      </c>
      <c r="C16" s="315">
        <v>0.37</v>
      </c>
      <c r="D16" s="298">
        <v>0.36926899456269247</v>
      </c>
    </row>
    <row r="17" spans="1:4" x14ac:dyDescent="0.25">
      <c r="A17" s="264" t="s">
        <v>272</v>
      </c>
      <c r="B17" s="317">
        <v>0.15258104958859181</v>
      </c>
      <c r="C17" s="318">
        <v>0.9</v>
      </c>
      <c r="D17" s="299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54" t="s">
        <v>140</v>
      </c>
      <c r="B2" s="74"/>
      <c r="C2" s="75"/>
      <c r="D2" s="76"/>
    </row>
    <row r="3" spans="1:5" s="77" customFormat="1" ht="66.599999999999994" customHeight="1" thickBot="1" x14ac:dyDescent="0.3">
      <c r="A3" s="355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7" t="s">
        <v>253</v>
      </c>
      <c r="D2" s="357"/>
    </row>
    <row r="3" spans="2:31" s="225" customFormat="1" ht="10.15" customHeight="1" x14ac:dyDescent="0.2"/>
    <row r="4" spans="2:31" s="225" customFormat="1" ht="24" customHeight="1" x14ac:dyDescent="0.2">
      <c r="B4" s="356"/>
      <c r="C4" s="356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8" t="s">
        <v>119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2:28" ht="18.75" x14ac:dyDescent="0.25">
      <c r="B2" s="358" t="s">
        <v>273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</row>
    <row r="3" spans="2:28" ht="18.75" x14ac:dyDescent="0.25">
      <c r="B3" s="358" t="s">
        <v>274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</row>
    <row r="4" spans="2:28" ht="18.75" x14ac:dyDescent="0.25">
      <c r="B4" s="358" t="s">
        <v>315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</row>
    <row r="5" spans="2:28" ht="18.75" x14ac:dyDescent="0.25">
      <c r="B5" s="269"/>
      <c r="C5" s="269"/>
      <c r="D5" s="269"/>
      <c r="E5" s="269"/>
      <c r="F5" s="269"/>
      <c r="G5" s="269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269"/>
      <c r="Y5" s="269"/>
    </row>
    <row r="6" spans="2:28" ht="30" x14ac:dyDescent="0.25">
      <c r="B6" s="261" t="s">
        <v>0</v>
      </c>
      <c r="C6" s="254" t="s">
        <v>292</v>
      </c>
      <c r="D6" s="254" t="s">
        <v>293</v>
      </c>
      <c r="E6" s="254" t="s">
        <v>294</v>
      </c>
      <c r="F6" s="254" t="s">
        <v>295</v>
      </c>
      <c r="G6" s="254" t="s">
        <v>296</v>
      </c>
      <c r="H6" s="254" t="s">
        <v>297</v>
      </c>
      <c r="I6" s="254" t="s">
        <v>298</v>
      </c>
      <c r="J6" s="254" t="s">
        <v>299</v>
      </c>
      <c r="K6" s="254" t="s">
        <v>300</v>
      </c>
      <c r="L6" s="254" t="s">
        <v>301</v>
      </c>
      <c r="M6" s="254" t="s">
        <v>303</v>
      </c>
      <c r="N6" s="254" t="s">
        <v>305</v>
      </c>
      <c r="O6" s="254" t="s">
        <v>307</v>
      </c>
      <c r="P6" s="254" t="s">
        <v>308</v>
      </c>
      <c r="Q6" s="254" t="s">
        <v>309</v>
      </c>
      <c r="R6" s="254" t="s">
        <v>310</v>
      </c>
      <c r="S6" s="254" t="s">
        <v>311</v>
      </c>
      <c r="T6" s="254" t="s">
        <v>312</v>
      </c>
      <c r="U6" s="254" t="s">
        <v>316</v>
      </c>
      <c r="V6" s="254" t="s">
        <v>317</v>
      </c>
      <c r="W6" s="254" t="s">
        <v>318</v>
      </c>
      <c r="X6" s="270" t="s">
        <v>259</v>
      </c>
      <c r="Y6" s="303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1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1">
        <f t="shared" ref="Y9:Y11" si="1">+U9/Q9-1</f>
        <v>4.3609391079153514E-3</v>
      </c>
    </row>
    <row r="10" spans="2:28" x14ac:dyDescent="0.2">
      <c r="B10" s="274" t="s">
        <v>291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1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1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1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2">
        <v>5996.5007637709996</v>
      </c>
      <c r="Q13" s="322">
        <v>6092.5682623029998</v>
      </c>
      <c r="R13" s="322">
        <v>6364.8945656246797</v>
      </c>
      <c r="S13" s="322">
        <v>6952.1623142897597</v>
      </c>
      <c r="T13" s="322">
        <v>7086.7928595673902</v>
      </c>
      <c r="U13" s="322">
        <v>6913.8473846329998</v>
      </c>
      <c r="V13" s="322"/>
      <c r="W13" s="322"/>
      <c r="X13" s="276">
        <f>+U13-Q13</f>
        <v>821.27912233000006</v>
      </c>
      <c r="Y13" s="301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f t="shared" ref="F14:N14" si="2">SUM(F8:F13)</f>
        <v>119571.0550065026</v>
      </c>
      <c r="G14" s="293">
        <f t="shared" si="2"/>
        <v>119736.60956903899</v>
      </c>
      <c r="H14" s="293">
        <f t="shared" si="2"/>
        <v>117745.33517114499</v>
      </c>
      <c r="I14" s="293">
        <f t="shared" si="2"/>
        <v>117889.67880037389</v>
      </c>
      <c r="J14" s="293">
        <f t="shared" si="2"/>
        <v>118523.3463762647</v>
      </c>
      <c r="K14" s="293">
        <f t="shared" si="2"/>
        <v>121483.88531261738</v>
      </c>
      <c r="L14" s="293">
        <f t="shared" si="2"/>
        <v>121488.132463962</v>
      </c>
      <c r="M14" s="293">
        <f t="shared" si="2"/>
        <v>121028.65480512001</v>
      </c>
      <c r="N14" s="293">
        <f t="shared" si="2"/>
        <v>122562.69677394601</v>
      </c>
      <c r="O14" s="293">
        <f t="shared" ref="O14:U14" si="3">SUM(O8:O13)</f>
        <v>124990.36559986099</v>
      </c>
      <c r="P14" s="293">
        <f t="shared" si="3"/>
        <v>125264.1761806201</v>
      </c>
      <c r="Q14" s="293">
        <f t="shared" si="3"/>
        <v>129189.04879568901</v>
      </c>
      <c r="R14" s="293">
        <f t="shared" si="3"/>
        <v>130367.33943054508</v>
      </c>
      <c r="S14" s="293">
        <f t="shared" si="3"/>
        <v>130352.42361324535</v>
      </c>
      <c r="T14" s="293">
        <f t="shared" si="3"/>
        <v>129218.86449966708</v>
      </c>
      <c r="U14" s="293">
        <f t="shared" si="3"/>
        <v>128984.22364924301</v>
      </c>
      <c r="V14" s="293"/>
      <c r="W14" s="293"/>
      <c r="X14" s="293">
        <f>+U14-Q14</f>
        <v>-204.82514644600451</v>
      </c>
      <c r="Y14" s="300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1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1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1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f t="shared" ref="F21:N21" si="6">SUM(F18:F20)</f>
        <v>104883.8471931815</v>
      </c>
      <c r="G21" s="293">
        <f t="shared" si="6"/>
        <v>105423.86839175204</v>
      </c>
      <c r="H21" s="293">
        <f t="shared" si="6"/>
        <v>103670.70906198479</v>
      </c>
      <c r="I21" s="293">
        <f t="shared" si="6"/>
        <v>103571.6494201903</v>
      </c>
      <c r="J21" s="293">
        <f t="shared" si="6"/>
        <v>104053.3559080033</v>
      </c>
      <c r="K21" s="293">
        <f t="shared" si="6"/>
        <v>106738.4195003443</v>
      </c>
      <c r="L21" s="293">
        <f t="shared" si="6"/>
        <v>106326.81255262331</v>
      </c>
      <c r="M21" s="293">
        <f t="shared" si="6"/>
        <v>105555.5873082428</v>
      </c>
      <c r="N21" s="293">
        <f t="shared" si="6"/>
        <v>106519.6971740338</v>
      </c>
      <c r="O21" s="293">
        <f t="shared" ref="O21:U21" si="7">SUM(O18:O20)</f>
        <v>109094.14891123169</v>
      </c>
      <c r="P21" s="293">
        <f t="shared" si="7"/>
        <v>109394.7244461833</v>
      </c>
      <c r="Q21" s="293">
        <f t="shared" si="7"/>
        <v>113527.893233597</v>
      </c>
      <c r="R21" s="293">
        <f t="shared" si="7"/>
        <v>114606.85611671899</v>
      </c>
      <c r="S21" s="293">
        <f t="shared" si="7"/>
        <v>114733.951602168</v>
      </c>
      <c r="T21" s="293">
        <f t="shared" si="7"/>
        <v>113632.12101989551</v>
      </c>
      <c r="U21" s="293">
        <f t="shared" si="7"/>
        <v>113334.345327296</v>
      </c>
      <c r="V21" s="293"/>
      <c r="W21" s="293"/>
      <c r="X21" s="293">
        <f>+U21-Q21</f>
        <v>-193.54790630099887</v>
      </c>
      <c r="Y21" s="300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2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2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1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1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1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1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2">
        <v>6787.5274194599997</v>
      </c>
      <c r="Q29" s="322">
        <v>6358.1153717899997</v>
      </c>
      <c r="R29" s="322">
        <v>5550.9858648249992</v>
      </c>
      <c r="S29" s="322">
        <v>5354.9643186920002</v>
      </c>
      <c r="T29" s="322">
        <v>5542.3731211069999</v>
      </c>
      <c r="U29" s="322">
        <v>5703.846116836</v>
      </c>
      <c r="V29" s="322"/>
      <c r="W29" s="322"/>
      <c r="X29" s="276">
        <f>+U29-Q29</f>
        <v>-654.26925495399973</v>
      </c>
      <c r="Y29" s="301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f t="shared" ref="F30:N30" si="10">SUM(F25:F29)</f>
        <v>14687.207813098999</v>
      </c>
      <c r="G30" s="293">
        <f t="shared" si="10"/>
        <v>14312.740977228999</v>
      </c>
      <c r="H30" s="293">
        <f t="shared" si="10"/>
        <v>14074.62611148</v>
      </c>
      <c r="I30" s="293">
        <f t="shared" si="10"/>
        <v>14318.029379627998</v>
      </c>
      <c r="J30" s="293">
        <f t="shared" si="10"/>
        <v>14469.990470188</v>
      </c>
      <c r="K30" s="293">
        <f t="shared" si="10"/>
        <v>14745.465813186998</v>
      </c>
      <c r="L30" s="293">
        <f t="shared" si="10"/>
        <v>15161.319911129001</v>
      </c>
      <c r="M30" s="293">
        <f t="shared" si="10"/>
        <v>15473.067497173</v>
      </c>
      <c r="N30" s="293">
        <f t="shared" si="10"/>
        <v>16042.999599208</v>
      </c>
      <c r="O30" s="293">
        <f t="shared" ref="O30:U30" si="11">SUM(O25:O29)</f>
        <v>15896.216688052002</v>
      </c>
      <c r="P30" s="293">
        <f t="shared" si="11"/>
        <v>15869.451734899198</v>
      </c>
      <c r="Q30" s="293">
        <f t="shared" si="11"/>
        <v>15661.155562731145</v>
      </c>
      <c r="R30" s="293">
        <f t="shared" si="11"/>
        <v>15760.483314862418</v>
      </c>
      <c r="S30" s="293">
        <f t="shared" si="11"/>
        <v>15618.472012315986</v>
      </c>
      <c r="T30" s="293">
        <f t="shared" si="11"/>
        <v>15586.743478982542</v>
      </c>
      <c r="U30" s="293">
        <f t="shared" si="11"/>
        <v>15649.878322373257</v>
      </c>
      <c r="V30" s="293"/>
      <c r="W30" s="293"/>
      <c r="X30" s="293">
        <f>+U30-Q30</f>
        <v>-11.277240357887422</v>
      </c>
      <c r="Y30" s="300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1"/>
    </row>
    <row r="32" spans="2:27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f t="shared" ref="F32:U32" si="12">+F30+F21</f>
        <v>119571.0550062805</v>
      </c>
      <c r="G32" s="293">
        <f t="shared" si="12"/>
        <v>119736.60936898104</v>
      </c>
      <c r="H32" s="293">
        <f t="shared" si="12"/>
        <v>117745.33517346479</v>
      </c>
      <c r="I32" s="293">
        <f t="shared" si="12"/>
        <v>117889.6787998183</v>
      </c>
      <c r="J32" s="293">
        <f t="shared" si="12"/>
        <v>118523.3463781913</v>
      </c>
      <c r="K32" s="293">
        <f t="shared" si="12"/>
        <v>121483.8853135313</v>
      </c>
      <c r="L32" s="293">
        <f t="shared" si="12"/>
        <v>121488.13246375231</v>
      </c>
      <c r="M32" s="293">
        <f t="shared" si="12"/>
        <v>121028.6548054158</v>
      </c>
      <c r="N32" s="293">
        <f t="shared" si="12"/>
        <v>122562.6967732418</v>
      </c>
      <c r="O32" s="293">
        <f t="shared" si="12"/>
        <v>124990.36559928369</v>
      </c>
      <c r="P32" s="293">
        <f t="shared" si="12"/>
        <v>125264.1761810825</v>
      </c>
      <c r="Q32" s="293">
        <f t="shared" si="12"/>
        <v>129189.04879632815</v>
      </c>
      <c r="R32" s="293">
        <f t="shared" si="12"/>
        <v>130367.33943158141</v>
      </c>
      <c r="S32" s="293">
        <f t="shared" si="12"/>
        <v>130352.423614484</v>
      </c>
      <c r="T32" s="293">
        <f t="shared" si="12"/>
        <v>129218.86449887804</v>
      </c>
      <c r="U32" s="293">
        <f t="shared" si="12"/>
        <v>128984.22364966926</v>
      </c>
      <c r="V32" s="293"/>
      <c r="W32" s="293"/>
      <c r="X32" s="293">
        <f>+U32-Q32</f>
        <v>-204.82514665888448</v>
      </c>
      <c r="Y32" s="300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4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5">
        <f>+U34/Q34-1</f>
        <v>3.1685378504366035E-2</v>
      </c>
      <c r="Z34" s="255"/>
      <c r="AA34" s="277"/>
    </row>
    <row r="35" spans="2:27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1">
        <f>+X35/Q35-1</f>
        <v>-0.81986705632915013</v>
      </c>
      <c r="Z35" s="255"/>
      <c r="AA35" s="277"/>
    </row>
    <row r="36" spans="2:27" x14ac:dyDescent="0.2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1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59" t="s">
        <v>262</v>
      </c>
      <c r="C43" s="361" t="s">
        <v>263</v>
      </c>
      <c r="F43" s="307">
        <v>43360</v>
      </c>
      <c r="G43" s="307">
        <v>43451</v>
      </c>
      <c r="H43" s="307">
        <v>43177</v>
      </c>
      <c r="I43" s="307">
        <v>43269</v>
      </c>
      <c r="J43" s="316">
        <v>43344</v>
      </c>
      <c r="K43" s="316">
        <v>43435</v>
      </c>
      <c r="L43" s="316">
        <v>43525</v>
      </c>
      <c r="M43" s="316">
        <v>43617</v>
      </c>
      <c r="N43" s="316">
        <v>43709</v>
      </c>
      <c r="O43" s="316">
        <v>43800</v>
      </c>
      <c r="P43" s="316">
        <v>43891</v>
      </c>
      <c r="Q43" s="316">
        <v>43983</v>
      </c>
      <c r="R43" s="316">
        <v>44075</v>
      </c>
      <c r="S43" s="316">
        <v>44166</v>
      </c>
      <c r="T43" s="316">
        <v>44256</v>
      </c>
      <c r="U43" s="316">
        <v>44348</v>
      </c>
      <c r="V43" s="316"/>
      <c r="W43" s="316"/>
    </row>
    <row r="44" spans="2:27" x14ac:dyDescent="0.25">
      <c r="B44" s="360"/>
      <c r="C44" s="362"/>
      <c r="F44" s="308"/>
      <c r="G44" s="308"/>
      <c r="H44" s="308"/>
      <c r="I44" s="308"/>
      <c r="J44" s="308"/>
      <c r="K44" s="308"/>
      <c r="L44" s="308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1" t="e">
        <f>((#REF!/(6/12))/(('Banco BS no usar'!M14+I14)/2))</f>
        <v>#REF!</v>
      </c>
      <c r="N52" s="311" t="e">
        <f>((#REF!/(9/12))/(('Banco BS no usar'!N14+J14)/2))</f>
        <v>#REF!</v>
      </c>
      <c r="O52" s="311" t="e">
        <f>((#REF!/(12/12))/(('Banco BS no usar'!O14+K14)/2))</f>
        <v>#REF!</v>
      </c>
      <c r="P52" s="311" t="e">
        <f>((#REF!/(3/12))/(('Banco BS no usar'!P14+L14)/2))</f>
        <v>#REF!</v>
      </c>
      <c r="Q52" s="323" t="e">
        <f>((#REF!/(6/12))/(('Banco BS no usar'!Q14+M14)/2))</f>
        <v>#REF!</v>
      </c>
      <c r="R52" s="311" t="e">
        <f>((#REF!/(9/12))/(('Banco BS no usar'!R14+N14)/2))</f>
        <v>#REF!</v>
      </c>
      <c r="S52" s="311" t="e">
        <f>((#REF!/(12/12))/(('Banco BS no usar'!S14+O14)/2))</f>
        <v>#REF!</v>
      </c>
      <c r="T52" s="311" t="e">
        <f>((#REF!/(3/12))/(('Banco BS no usar'!T14+P14)/2))</f>
        <v>#REF!</v>
      </c>
      <c r="U52" s="311" t="e">
        <f>((#REF!/(6/12))/(('Banco BS no usar'!U14+Q14)/2))</f>
        <v>#REF!</v>
      </c>
      <c r="V52" s="311"/>
      <c r="W52" s="311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1" t="e">
        <f>((#REF!/(6/12))/(('Banco BS no usar'!M30+I30)/2))</f>
        <v>#REF!</v>
      </c>
      <c r="N53" s="311" t="e">
        <f>((#REF!/(9/12))/(('Banco BS no usar'!N30+J30)/2))</f>
        <v>#REF!</v>
      </c>
      <c r="O53" s="311" t="e">
        <f>((#REF!/(12/12))/(('Banco BS no usar'!O30+K30)/2))</f>
        <v>#REF!</v>
      </c>
      <c r="P53" s="311" t="e">
        <f>((#REF!/(3/12))/(('Banco BS no usar'!P30+L30)/2))</f>
        <v>#REF!</v>
      </c>
      <c r="Q53" s="323" t="e">
        <f>((#REF!/(6/12))/(('Banco BS no usar'!Q30+M30)/2))</f>
        <v>#REF!</v>
      </c>
      <c r="R53" s="323" t="e">
        <f>((#REF!/(9/12))/(('Banco BS no usar'!R30+N30)/2))</f>
        <v>#REF!</v>
      </c>
      <c r="S53" s="323" t="e">
        <f>((#REF!/(12/12))/(('Banco BS no usar'!S30+O30)/2))</f>
        <v>#REF!</v>
      </c>
      <c r="T53" s="323" t="e">
        <f>((#REF!/(3/12))/(('Banco BS no usar'!T30+P30)/2))</f>
        <v>#REF!</v>
      </c>
      <c r="U53" s="323" t="e">
        <f>((#REF!/(6/12))/(('Banco BS no usar'!U30+Q30)/2))</f>
        <v>#REF!</v>
      </c>
      <c r="V53" s="323"/>
      <c r="W53" s="323"/>
    </row>
    <row r="54" spans="2:23" x14ac:dyDescent="0.2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4F55B-0F24-4C5D-99A1-217A06381BC4}">
  <sheetPr>
    <tabColor rgb="FF9966FF"/>
  </sheetPr>
  <dimension ref="A1:H20"/>
  <sheetViews>
    <sheetView tabSelected="1" view="pageBreakPreview" zoomScaleNormal="100" zoomScaleSheetLayoutView="100" workbookViewId="0">
      <selection activeCell="F13" sqref="F13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8" width="18.42578125" customWidth="1"/>
  </cols>
  <sheetData>
    <row r="1" spans="1:8" ht="18.75" x14ac:dyDescent="0.25">
      <c r="A1" s="358" t="s">
        <v>119</v>
      </c>
      <c r="B1" s="358"/>
      <c r="C1" s="358"/>
      <c r="D1" s="358"/>
      <c r="E1" s="358"/>
      <c r="F1" s="358"/>
      <c r="G1" s="358"/>
      <c r="H1" s="269"/>
    </row>
    <row r="2" spans="1:8" ht="18.75" x14ac:dyDescent="0.25">
      <c r="A2" s="358" t="s">
        <v>261</v>
      </c>
      <c r="B2" s="358"/>
      <c r="C2" s="358"/>
      <c r="D2" s="358"/>
      <c r="E2" s="358"/>
      <c r="F2" s="358"/>
      <c r="G2" s="358"/>
      <c r="H2" s="269"/>
    </row>
    <row r="3" spans="1:8" ht="18.75" x14ac:dyDescent="0.25">
      <c r="A3" s="358" t="s">
        <v>324</v>
      </c>
      <c r="B3" s="358"/>
      <c r="C3" s="358"/>
      <c r="D3" s="358"/>
      <c r="E3" s="358"/>
      <c r="F3" s="358"/>
      <c r="G3" s="358"/>
      <c r="H3" s="269"/>
    </row>
    <row r="5" spans="1:8" x14ac:dyDescent="0.25">
      <c r="A5" s="363" t="s">
        <v>262</v>
      </c>
      <c r="B5" s="365" t="s">
        <v>263</v>
      </c>
      <c r="C5" s="365" t="s">
        <v>264</v>
      </c>
      <c r="D5" s="365" t="s">
        <v>1</v>
      </c>
      <c r="E5" s="365" t="s">
        <v>313</v>
      </c>
      <c r="F5" s="365" t="s">
        <v>325</v>
      </c>
      <c r="G5" s="365" t="s">
        <v>320</v>
      </c>
      <c r="H5" s="334"/>
    </row>
    <row r="6" spans="1:8" x14ac:dyDescent="0.25">
      <c r="A6" s="364"/>
      <c r="B6" s="366"/>
      <c r="C6" s="366"/>
      <c r="D6" s="366"/>
      <c r="E6" s="366"/>
      <c r="F6" s="366"/>
      <c r="G6" s="366"/>
      <c r="H6" s="334"/>
    </row>
    <row r="7" spans="1:8" x14ac:dyDescent="0.25">
      <c r="A7" s="256"/>
      <c r="B7" s="257"/>
      <c r="C7" s="257"/>
      <c r="D7" s="258"/>
      <c r="E7" s="258"/>
      <c r="F7" s="258"/>
      <c r="G7" s="258"/>
      <c r="H7" s="258"/>
    </row>
    <row r="8" spans="1:8" x14ac:dyDescent="0.25">
      <c r="A8" s="259" t="s">
        <v>265</v>
      </c>
      <c r="B8" s="330">
        <v>0.13723844494640064</v>
      </c>
      <c r="C8" s="330">
        <v>0.18971270619718755</v>
      </c>
      <c r="D8" s="348">
        <v>0.25222385099776329</v>
      </c>
      <c r="E8" s="341">
        <v>3.3E-3</v>
      </c>
      <c r="F8" s="350">
        <v>0.23941958887545345</v>
      </c>
      <c r="G8" s="330">
        <v>0.08</v>
      </c>
      <c r="H8" s="335"/>
    </row>
    <row r="9" spans="1:8" x14ac:dyDescent="0.25">
      <c r="A9" s="259" t="s">
        <v>266</v>
      </c>
      <c r="B9" s="330">
        <v>0.1941576695966703</v>
      </c>
      <c r="C9" s="330">
        <v>1.4282943913097272</v>
      </c>
      <c r="D9" s="348">
        <v>0.42135503142136244</v>
      </c>
      <c r="E9" s="341">
        <v>0.34499999999999997</v>
      </c>
      <c r="F9" s="350">
        <v>0.4370860927152318</v>
      </c>
      <c r="G9" s="330">
        <v>1.06E-2</v>
      </c>
      <c r="H9" s="335"/>
    </row>
    <row r="10" spans="1:8" x14ac:dyDescent="0.25">
      <c r="A10" s="261" t="s">
        <v>267</v>
      </c>
      <c r="B10" s="309"/>
      <c r="C10" s="309"/>
      <c r="D10" s="309"/>
      <c r="E10" s="352"/>
      <c r="F10" s="342"/>
      <c r="G10" s="313"/>
      <c r="H10" s="336"/>
    </row>
    <row r="11" spans="1:8" x14ac:dyDescent="0.25">
      <c r="A11" s="256"/>
      <c r="B11" s="310"/>
      <c r="C11" s="310"/>
      <c r="D11" s="310"/>
      <c r="E11" s="353"/>
      <c r="F11" s="343"/>
      <c r="G11" s="314"/>
      <c r="H11" s="337"/>
    </row>
    <row r="12" spans="1:8" x14ac:dyDescent="0.25">
      <c r="A12" s="259" t="s">
        <v>268</v>
      </c>
      <c r="B12" s="331">
        <v>2.0020366118754896E-2</v>
      </c>
      <c r="C12" s="347">
        <v>1.7352052681063265E-2</v>
      </c>
      <c r="D12" s="349">
        <v>5.0766649156812761E-2</v>
      </c>
      <c r="E12" s="344">
        <v>2.4E-2</v>
      </c>
      <c r="F12" s="351">
        <v>1.6928657799274487E-2</v>
      </c>
      <c r="G12" s="331">
        <v>7.9000000000000001E-2</v>
      </c>
      <c r="H12" s="338"/>
    </row>
    <row r="13" spans="1:8" x14ac:dyDescent="0.25">
      <c r="A13" s="259" t="s">
        <v>269</v>
      </c>
      <c r="B13" s="331">
        <v>0.1701547077792385</v>
      </c>
      <c r="C13" s="347">
        <v>6.1960687894529139E-2</v>
      </c>
      <c r="D13" s="349">
        <v>0.126474509295398</v>
      </c>
      <c r="E13" s="344">
        <v>2.3E-2</v>
      </c>
      <c r="F13" s="351">
        <v>8.9743589743589744E-2</v>
      </c>
      <c r="G13" s="331">
        <v>0.433</v>
      </c>
      <c r="H13" s="338"/>
    </row>
    <row r="14" spans="1:8" x14ac:dyDescent="0.25">
      <c r="A14" s="261" t="s">
        <v>270</v>
      </c>
      <c r="B14" s="309"/>
      <c r="C14" s="309"/>
      <c r="D14" s="309"/>
      <c r="E14" s="352"/>
      <c r="F14" s="342"/>
      <c r="G14" s="313"/>
      <c r="H14" s="336"/>
    </row>
    <row r="15" spans="1:8" x14ac:dyDescent="0.25">
      <c r="A15" s="256"/>
      <c r="B15" s="310"/>
      <c r="C15" s="310"/>
      <c r="D15" s="310"/>
      <c r="E15" s="353"/>
      <c r="F15" s="343"/>
      <c r="G15" s="314"/>
      <c r="H15" s="337"/>
    </row>
    <row r="16" spans="1:8" x14ac:dyDescent="0.25">
      <c r="A16" s="259" t="s">
        <v>271</v>
      </c>
      <c r="B16" s="332">
        <v>0.11920344751499889</v>
      </c>
      <c r="C16" s="332">
        <v>0.28004938729215395</v>
      </c>
      <c r="D16" s="319">
        <v>0.40139826941918005</v>
      </c>
      <c r="E16" s="332">
        <v>0.99</v>
      </c>
      <c r="F16" s="319">
        <v>0.18863361547763</v>
      </c>
      <c r="G16" s="332">
        <v>0.18099999999999999</v>
      </c>
      <c r="H16" s="339"/>
    </row>
    <row r="17" spans="1:8" x14ac:dyDescent="0.25">
      <c r="A17" s="264" t="s">
        <v>272</v>
      </c>
      <c r="B17" s="333">
        <v>0.14754988081087822</v>
      </c>
      <c r="C17" s="333">
        <v>0.57826837527130226</v>
      </c>
      <c r="D17" s="321">
        <v>1.0451944001522275</v>
      </c>
      <c r="E17" s="346">
        <v>0</v>
      </c>
      <c r="F17" s="321">
        <v>0.25615763546798032</v>
      </c>
      <c r="G17" s="333">
        <v>0.247</v>
      </c>
      <c r="H17" s="340"/>
    </row>
    <row r="19" spans="1:8" x14ac:dyDescent="0.25">
      <c r="A19" t="s">
        <v>323</v>
      </c>
    </row>
    <row r="20" spans="1:8" x14ac:dyDescent="0.25">
      <c r="A20" t="s">
        <v>326</v>
      </c>
      <c r="B20" s="266"/>
      <c r="C20" s="266"/>
      <c r="D20" s="266"/>
      <c r="E20" s="267"/>
      <c r="F20" s="267"/>
      <c r="G20" s="267"/>
      <c r="H20" s="267"/>
    </row>
  </sheetData>
  <mergeCells count="10"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honeticPr fontId="35" type="noConversion"/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8" t="s">
        <v>119</v>
      </c>
      <c r="B1" s="358"/>
      <c r="C1" s="358"/>
      <c r="D1" s="358"/>
      <c r="E1" s="358"/>
      <c r="F1" s="358"/>
      <c r="G1" s="269"/>
    </row>
    <row r="2" spans="1:7" ht="18.75" x14ac:dyDescent="0.25">
      <c r="A2" s="358" t="s">
        <v>261</v>
      </c>
      <c r="B2" s="358"/>
      <c r="C2" s="358"/>
      <c r="D2" s="358"/>
      <c r="E2" s="358"/>
      <c r="F2" s="358"/>
      <c r="G2" s="269"/>
    </row>
    <row r="3" spans="1:7" ht="18.75" x14ac:dyDescent="0.25">
      <c r="A3" s="358" t="s">
        <v>321</v>
      </c>
      <c r="B3" s="358"/>
      <c r="C3" s="358"/>
      <c r="D3" s="358"/>
      <c r="E3" s="358"/>
      <c r="F3" s="358"/>
      <c r="G3" s="269"/>
    </row>
    <row r="5" spans="1:7" x14ac:dyDescent="0.25">
      <c r="A5" s="363" t="s">
        <v>262</v>
      </c>
      <c r="B5" s="365" t="s">
        <v>263</v>
      </c>
      <c r="C5" s="365" t="s">
        <v>264</v>
      </c>
      <c r="D5" s="365" t="s">
        <v>1</v>
      </c>
      <c r="E5" s="365" t="s">
        <v>313</v>
      </c>
      <c r="F5" s="365" t="s">
        <v>320</v>
      </c>
      <c r="G5" s="334"/>
    </row>
    <row r="6" spans="1:7" x14ac:dyDescent="0.25">
      <c r="A6" s="364"/>
      <c r="B6" s="366"/>
      <c r="C6" s="366"/>
      <c r="D6" s="366"/>
      <c r="E6" s="366"/>
      <c r="F6" s="366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0.15372202189327455</v>
      </c>
      <c r="C8" s="324">
        <v>0.30790436131543153</v>
      </c>
      <c r="D8" s="330">
        <v>0.3020788914266081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0.21356321414185239</v>
      </c>
      <c r="C9" s="324">
        <v>2.9360968839330361</v>
      </c>
      <c r="D9" s="330">
        <v>0.5037251432159856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1.4220981018841903E-2</v>
      </c>
      <c r="C12" s="325">
        <v>4.0937781773428862E-2</v>
      </c>
      <c r="D12" s="331">
        <v>1.08015449527879E-2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0.121440691862179</v>
      </c>
      <c r="C13" s="325">
        <v>0.12462676486896318</v>
      </c>
      <c r="D13" s="331">
        <v>2.6982945281721408E-2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0.11320649260236997</v>
      </c>
      <c r="C16" s="324">
        <v>0.32848306554753498</v>
      </c>
      <c r="D16" s="332">
        <v>0.40031007882986758</v>
      </c>
      <c r="E16" s="332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0.14222586545610205</v>
      </c>
      <c r="C17" s="326">
        <v>0.84576537061382784</v>
      </c>
      <c r="D17" s="333">
        <v>1.2414389090683629</v>
      </c>
      <c r="E17" s="346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322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8" t="s">
        <v>119</v>
      </c>
      <c r="B1" s="358"/>
      <c r="C1" s="358"/>
      <c r="D1" s="358"/>
      <c r="E1" s="358"/>
      <c r="F1" s="358"/>
      <c r="G1" s="269"/>
    </row>
    <row r="2" spans="1:7" ht="18.75" x14ac:dyDescent="0.25">
      <c r="A2" s="358" t="s">
        <v>261</v>
      </c>
      <c r="B2" s="358"/>
      <c r="C2" s="358"/>
      <c r="D2" s="358"/>
      <c r="E2" s="358"/>
      <c r="F2" s="358"/>
      <c r="G2" s="269"/>
    </row>
    <row r="3" spans="1:7" ht="18.75" x14ac:dyDescent="0.25">
      <c r="A3" s="358" t="s">
        <v>319</v>
      </c>
      <c r="B3" s="358"/>
      <c r="C3" s="358"/>
      <c r="D3" s="358"/>
      <c r="E3" s="358"/>
      <c r="F3" s="358"/>
      <c r="G3" s="269"/>
    </row>
    <row r="5" spans="1:7" x14ac:dyDescent="0.25">
      <c r="A5" s="363" t="s">
        <v>262</v>
      </c>
      <c r="B5" s="365" t="s">
        <v>263</v>
      </c>
      <c r="C5" s="365" t="s">
        <v>264</v>
      </c>
      <c r="D5" s="365" t="s">
        <v>1</v>
      </c>
      <c r="E5" s="365" t="s">
        <v>313</v>
      </c>
      <c r="F5" s="365" t="s">
        <v>320</v>
      </c>
      <c r="G5" s="334"/>
    </row>
    <row r="6" spans="1:7" x14ac:dyDescent="0.25">
      <c r="A6" s="364"/>
      <c r="B6" s="366"/>
      <c r="C6" s="366"/>
      <c r="D6" s="366"/>
      <c r="E6" s="366"/>
      <c r="F6" s="366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0.16659093776720432</v>
      </c>
      <c r="C8" s="324">
        <v>0.32789673907307815</v>
      </c>
      <c r="D8" s="330">
        <v>0.2784464473155791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0.22965888586799876</v>
      </c>
      <c r="C9" s="324">
        <v>2.1725088885639279</v>
      </c>
      <c r="D9" s="330">
        <v>0.46292358615824653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1.5314508539259771E-2</v>
      </c>
      <c r="C12" s="325">
        <v>2.4217408097164005E-2</v>
      </c>
      <c r="D12" s="331">
        <v>1.7946723350069655E-2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0.13026745101239434</v>
      </c>
      <c r="C13" s="325">
        <v>5.7428738699716521E-2</v>
      </c>
      <c r="D13" s="331">
        <v>4.5035182056296343E-2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0.11604417236532065</v>
      </c>
      <c r="C16" s="324">
        <v>0.4216949326328065</v>
      </c>
      <c r="D16" s="332">
        <v>0.39850451426254496</v>
      </c>
      <c r="E16" s="341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0.14837711854220645</v>
      </c>
      <c r="C17" s="326">
        <v>1.1288344545170745</v>
      </c>
      <c r="D17" s="333">
        <v>1.1638407095984029</v>
      </c>
      <c r="E17" s="345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322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8" t="s">
        <v>119</v>
      </c>
      <c r="B1" s="358"/>
      <c r="C1" s="358"/>
      <c r="D1" s="358"/>
    </row>
    <row r="2" spans="1:4" ht="18.75" x14ac:dyDescent="0.25">
      <c r="A2" s="358" t="s">
        <v>261</v>
      </c>
      <c r="B2" s="358"/>
      <c r="C2" s="358"/>
      <c r="D2" s="358"/>
    </row>
    <row r="3" spans="1:4" ht="18.75" x14ac:dyDescent="0.25">
      <c r="A3" s="358" t="s">
        <v>306</v>
      </c>
      <c r="B3" s="358"/>
      <c r="C3" s="358"/>
      <c r="D3" s="358"/>
    </row>
    <row r="5" spans="1:4" x14ac:dyDescent="0.25">
      <c r="A5" s="363" t="s">
        <v>262</v>
      </c>
      <c r="B5" s="365" t="s">
        <v>263</v>
      </c>
      <c r="C5" s="365" t="s">
        <v>264</v>
      </c>
      <c r="D5" s="365" t="s">
        <v>1</v>
      </c>
    </row>
    <row r="6" spans="1:4" x14ac:dyDescent="0.25">
      <c r="A6" s="364"/>
      <c r="B6" s="366"/>
      <c r="C6" s="366"/>
      <c r="D6" s="366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5">
        <v>0.33</v>
      </c>
      <c r="D8" s="319">
        <v>0.25280791243117962</v>
      </c>
    </row>
    <row r="9" spans="1:4" x14ac:dyDescent="0.25">
      <c r="A9" s="259" t="s">
        <v>266</v>
      </c>
      <c r="B9" s="260">
        <v>0.21071776778077889</v>
      </c>
      <c r="C9" s="315">
        <v>0.56000000000000005</v>
      </c>
      <c r="D9" s="319">
        <v>0.41346062012384538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1.6081926952776E-2</v>
      </c>
      <c r="C12" s="312">
        <v>0.05</v>
      </c>
      <c r="D12" s="320">
        <v>5.2403359258654574E-2</v>
      </c>
    </row>
    <row r="13" spans="1:4" x14ac:dyDescent="0.25">
      <c r="A13" s="259" t="s">
        <v>269</v>
      </c>
      <c r="B13" s="268">
        <v>0.12706483784308581</v>
      </c>
      <c r="C13" s="312">
        <v>0.13</v>
      </c>
      <c r="D13" s="320">
        <v>0.13486685488740824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0.13089626796314399</v>
      </c>
      <c r="C16" s="315">
        <v>0.38</v>
      </c>
      <c r="D16" s="319">
        <v>0.38855624906803687</v>
      </c>
    </row>
    <row r="17" spans="1:4" x14ac:dyDescent="0.25">
      <c r="A17" s="264" t="s">
        <v>272</v>
      </c>
      <c r="B17" s="317">
        <v>0.16163046172953038</v>
      </c>
      <c r="C17" s="318">
        <v>0.98</v>
      </c>
      <c r="D17" s="321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BS</vt:lpstr>
      <vt:lpstr>EU</vt:lpstr>
      <vt:lpstr>EU 1Q</vt:lpstr>
      <vt:lpstr>BS 1Q 2017</vt:lpstr>
      <vt:lpstr>Banco BS no usar</vt:lpstr>
      <vt:lpstr>ind marz23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marz23'!Área_de_impresión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2023-09-08T13:13:43Z</dcterms:modified>
</cp:coreProperties>
</file>