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6-2023/"/>
    </mc:Choice>
  </mc:AlternateContent>
  <xr:revisionPtr revIDLastSave="663" documentId="13_ncr:1_{1895015C-587D-468A-948F-D0518A5A84EB}" xr6:coauthVersionLast="47" xr6:coauthVersionMax="47" xr10:uidLastSave="{5FFAAD07-4151-47B8-98BB-3638C8638728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Seguros BS" sheetId="25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N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<sst xmlns="http://schemas.openxmlformats.org/spreadsheetml/2006/main" count="670" uniqueCount="352">
  <si>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</si>
  <si>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</si>
  <si>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</si>
  <si>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</si>
  <si>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</si>
  <si>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</si>
  <si>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</si>
  <si>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</si>
  <si>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</si>
  <si>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</si>
  <si>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</si>
  <si>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</si>
  <si>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</si>
  <si>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</si>
  <si>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</si>
  <si>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</si>
  <si>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</si>
  <si>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</si>
  <si>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</si>
  <si>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</si>
  <si>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</si>
  <si>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</si>
  <si>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</si>
  <si>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</si>
  <si>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</si>
  <si>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</si>
  <si>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</si>
  <si>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</si>
  <si>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</si>
  <si>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</si>
  <si>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</si>
  <si>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</si>
  <si>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</si>
  <si>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</si>
  <si>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</si>
  <si>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</si>
  <si>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</si>
  <si>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</si>
  <si>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</si>
  <si>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</si>
  <si>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</si>
  <si>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</si>
  <si>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</si>
  <si>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</si>
  <si>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</si>
  <si>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</si>
  <si>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</si>
  <si>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</si>
  <si>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</si>
  <si>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</si>
  <si>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</si>
  <si>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</si>
  <si>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</si>
  <si>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</si>
  <si>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</si>
  <si>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</si>
  <si>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</si>
  <si>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</si>
  <si>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</si>
  <si>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</si>
  <si>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</si>
  <si>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</si>
  <si>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</si>
  <si>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</si>
  <si>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</si>
  <si>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</si>
  <si>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</si>
  <si>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</si>
  <si>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</si>
  <si>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</si>
  <si>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</si>
  <si>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</si>
  <si>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</si>
  <si>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</si>
  <si>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</si>
  <si>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</si>
  <si>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</si>
  <si>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</si>
  <si>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</si>
  <si>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</si>
  <si>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</si>
  <si>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</si>
  <si>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</si>
  <si>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</si>
  <si>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</si>
  <si>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</si>
  <si>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</si>
  <si>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</si>
  <si>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</si>
  <si>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</si>
  <si>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</si>
  <si>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</si>
  <si>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</si>
  <si>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</si>
  <si>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</si>
  <si>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</si>
  <si>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</si>
  <si>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</si>
  <si>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</si>
  <si>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</si>
  <si>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</si>
  <si>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</si>
  <si>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</si>
  <si>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</si>
  <si>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</si>
  <si>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</si>
  <si>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</si>
  <si>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</si>
  <si>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</si>
  <si>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</si>
  <si>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</si>
  <si>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</si>
  <si>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</si>
  <si>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</si>
  <si>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</si>
  <si>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</si>
  <si>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</si>
  <si>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</si>
  <si>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</si>
  <si>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</si>
  <si>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</si>
  <si>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</si>
  <si>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</si>
  <si>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</si>
  <si>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</si>
  <si>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</si>
  <si>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</si>
  <si>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</si>
  <si>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</si>
  <si>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</si>
  <si>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</si>
  <si>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</si>
  <si>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</si>
  <si>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</si>
  <si>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</si>
  <si>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</si>
  <si>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</si>
  <si>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</si>
  <si>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</si>
  <si>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</si>
  <si>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</si>
  <si>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</si>
  <si>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</si>
  <si>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</si>
  <si>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</si>
  <si>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</si>
  <si>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</si>
  <si>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</si>
  <si>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</si>
  <si>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</si>
  <si>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</si>
  <si>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</si>
  <si>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</si>
  <si>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</si>
  <si>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</si>
  <si>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</si>
  <si>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</si>
  <si>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</si>
  <si>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</si>
  <si>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</si>
  <si>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</si>
  <si>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</si>
  <si>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</si>
  <si>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</si>
  <si>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</si>
  <si>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</si>
  <si>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</si>
  <si>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</si>
  <si>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</si>
  <si>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</si>
  <si>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</si>
  <si>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</si>
  <si>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</si>
  <si>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</si>
  <si>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</si>
  <si>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</si>
  <si>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</si>
  <si>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</si>
  <si>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</si>
  <si>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</si>
  <si>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</si>
  <si>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</si>
  <si>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</si>
  <si>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</si>
  <si>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</si>
  <si>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</si>
  <si>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</si>
  <si>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</si>
  <si>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</si>
  <si>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</si>
  <si>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</si>
  <si>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</si>
  <si>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</si>
  <si>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</si>
  <si>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</si>
  <si>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</si>
  <si>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</si>
  <si>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</si>
  <si>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</si>
  <si>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</si>
  <si>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</si>
  <si>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</si>
  <si>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</si>
  <si>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</si>
  <si>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</si>
  <si>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</si>
  <si>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</si>
  <si>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</si>
  <si>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</si>
  <si>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</si>
  <si>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</si>
  <si>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</si>
  <si>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</si>
  <si>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</si>
  <si>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</si>
  <si>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</si>
  <si>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</si>
  <si>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</si>
  <si>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</si>
  <si>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</si>
  <si>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</si>
  <si>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</si>
  <si>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</si>
  <si>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</si>
  <si>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</si>
  <si>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</si>
  <si>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</si>
  <si>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</si>
  <si>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</si>
  <si>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</si>
  <si>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</si>
  <si>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</si>
  <si>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</si>
  <si>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</si>
  <si>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</si>
  <si>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</si>
  <si>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</si>
  <si>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</si>
  <si>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</si>
  <si>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</si>
  <si>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</si>
  <si>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</si>
  <si>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</si>
  <si>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</si>
  <si>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</si>
  <si>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</si>
  <si>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</si>
  <si>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</si>
  <si>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</si>
  <si>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</si>
  <si>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</si>
  <si>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</si>
  <si>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</si>
  <si>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</si>
  <si>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</si>
  <si>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</si>
  <si>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</si>
  <si>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</si>
  <si>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</si>
  <si>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</si>
  <si>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</si>
  <si>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</si>
  <si>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</si>
  <si>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</si>
  <si>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</si>
  <si>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</si>
  <si>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</si>
  <si>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</si>
  <si>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</si>
  <si>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</si>
  <si>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</si>
  <si>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</si>
  <si>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</si>
  <si>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</si>
  <si>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</si>
  <si>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</si>
  <si>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</si>
  <si>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</si>
  <si>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</si>
  <si>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</si>
  <si>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</si>
  <si>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</si>
  <si>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</si>
  <si>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</si>
  <si>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</si>
  <si>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</si>
  <si>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</si>
  <si>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</si>
  <si>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</si>
  <si>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</si>
  <si>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</si>
  <si>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</si>
  <si>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</si>
  <si>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</si>
  <si>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</si>
  <si>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</si>
  <si>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Total  Seg Dic 16 </t>
  </si>
  <si>
    <t xml:space="preserve">Total Seg Mar 17 </t>
  </si>
  <si>
    <t xml:space="preserve">Total Seg Jun 17 </t>
  </si>
  <si>
    <t>Bancos Sept 2017</t>
  </si>
  <si>
    <t>Bancos Dic 2017</t>
  </si>
  <si>
    <t>Total Seg Sept 2017</t>
  </si>
  <si>
    <t>Total Seg Dic 2017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</si>
  <si>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</si>
  <si>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</si>
  <si>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</si>
  <si>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</si>
  <si>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</si>
  <si>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</si>
  <si>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</si>
  <si>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</si>
  <si>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</si>
  <si>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</si>
  <si>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</si>
  <si>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</si>
  <si>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</si>
  <si>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</si>
  <si>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Bancos Sept 2019</t>
  </si>
  <si>
    <t>Total Seg Sept 2019</t>
  </si>
  <si>
    <t>Al 30 de Septiembre 2019</t>
  </si>
  <si>
    <t>Total Seg Dic 2019</t>
  </si>
  <si>
    <t>Bancos Dic 2019</t>
  </si>
  <si>
    <t>Total Seg Marz 2020</t>
  </si>
  <si>
    <t>Total Seg Jun 2020</t>
  </si>
  <si>
    <t>Total Seg Sept 2020</t>
  </si>
  <si>
    <t>Bancos Marz 2020</t>
  </si>
  <si>
    <t>Bancos Jun 2020</t>
  </si>
  <si>
    <t>Bancos Sept 2020</t>
  </si>
  <si>
    <t>Total Seg Dic 2020</t>
  </si>
  <si>
    <t>Bancos Dic 2020</t>
  </si>
  <si>
    <t>Bancos marz 2021</t>
  </si>
  <si>
    <t>Total Seg Marz 2021</t>
  </si>
  <si>
    <t>SIACAP (*)</t>
  </si>
  <si>
    <t>(*) Datos a Diciembre 2020</t>
  </si>
  <si>
    <t>Junio 2020/ Junio 2021</t>
  </si>
  <si>
    <t>Bancos Jun 2021</t>
  </si>
  <si>
    <t>Total Seg Jun 2021</t>
  </si>
  <si>
    <t>Bancos Sept 2021</t>
  </si>
  <si>
    <t>Bancos Dic 2021</t>
  </si>
  <si>
    <t>Total Seg Sept 2021</t>
  </si>
  <si>
    <t>Total Seg Dic 2021</t>
  </si>
  <si>
    <t>Total Seg Marz 2022</t>
  </si>
  <si>
    <t>Al 31 de Marzo 2022</t>
  </si>
  <si>
    <t>MICI (**)</t>
  </si>
  <si>
    <t>Total Seg Jun 2022</t>
  </si>
  <si>
    <t>Al 31 de Junio 2022</t>
  </si>
  <si>
    <t>(**) Datos de Diciembre 2021</t>
  </si>
  <si>
    <t>Total Seg Sept 2022</t>
  </si>
  <si>
    <t>Total Seg Dic 2022</t>
  </si>
  <si>
    <t>Total Seg Marz 2023</t>
  </si>
  <si>
    <t>Total Seg Jun 2023</t>
  </si>
  <si>
    <t>Junio 2022/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</si>
</sst>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7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43" fontId="4" fillId="2" borderId="75" xfId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30" fillId="0" borderId="69" xfId="7" applyNumberFormat="1" applyFont="1" applyFill="1" applyBorder="1"/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1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2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5" t="s">
        <v>119</v>
      </c>
      <c r="B1" s="355"/>
      <c r="C1" s="355"/>
      <c r="D1" s="355"/>
    </row>
    <row r="2" spans="1:4" ht="18.75" x14ac:dyDescent="0.25">
      <c r="A2" s="355" t="s">
        <v>261</v>
      </c>
      <c r="B2" s="355"/>
      <c r="C2" s="355"/>
      <c r="D2" s="355"/>
    </row>
    <row r="3" spans="1:4" ht="18.75" x14ac:dyDescent="0.25">
      <c r="A3" s="355" t="s">
        <v>316</v>
      </c>
      <c r="B3" s="355"/>
      <c r="C3" s="355"/>
      <c r="D3" s="355"/>
    </row>
    <row r="5" spans="1:4" x14ac:dyDescent="0.25">
      <c r="A5" s="360" t="s">
        <v>262</v>
      </c>
      <c r="B5" s="362" t="s">
        <v>263</v>
      </c>
      <c r="C5" s="362" t="s">
        <v>264</v>
      </c>
      <c r="D5" s="362" t="s">
        <v>1</v>
      </c>
    </row>
    <row r="6" spans="1:4" x14ac:dyDescent="0.25">
      <c r="A6" s="361"/>
      <c r="B6" s="363"/>
      <c r="C6" s="363"/>
      <c r="D6" s="36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7">
        <v>0.31</v>
      </c>
      <c r="D8" s="322">
        <v>0.2313212211404877</v>
      </c>
    </row>
    <row r="9" spans="1:4" x14ac:dyDescent="0.25">
      <c r="A9" s="259" t="s">
        <v>266</v>
      </c>
      <c r="B9" s="260">
        <v>0.20804470173556547</v>
      </c>
      <c r="C9" s="317">
        <v>0.5</v>
      </c>
      <c r="D9" s="322">
        <v>0.37479495894559872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1.5053520588123712E-2</v>
      </c>
      <c r="C12" s="314">
        <v>0.05</v>
      </c>
      <c r="D12" s="323">
        <v>5.6211087377032252E-2</v>
      </c>
    </row>
    <row r="13" spans="1:4" x14ac:dyDescent="0.25">
      <c r="A13" s="259" t="s">
        <v>269</v>
      </c>
      <c r="B13" s="268">
        <v>0.11774700441232241</v>
      </c>
      <c r="C13" s="314">
        <v>0.15</v>
      </c>
      <c r="D13" s="323">
        <v>0.14683964123371271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0.12784631475982022</v>
      </c>
      <c r="C16" s="317">
        <v>0.36</v>
      </c>
      <c r="D16" s="322">
        <v>0.38280594330495293</v>
      </c>
    </row>
    <row r="17" spans="1:4" x14ac:dyDescent="0.25">
      <c r="A17" s="264" t="s">
        <v>272</v>
      </c>
      <c r="B17" s="320">
        <v>0.15739658537834172</v>
      </c>
      <c r="C17" s="321">
        <v>0.83</v>
      </c>
      <c r="D17" s="324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5" t="s">
        <v>119</v>
      </c>
      <c r="B1" s="355"/>
      <c r="C1" s="355"/>
      <c r="D1" s="355"/>
    </row>
    <row r="2" spans="1:4" ht="18.75" x14ac:dyDescent="0.25">
      <c r="A2" s="355" t="s">
        <v>261</v>
      </c>
      <c r="B2" s="355"/>
      <c r="C2" s="355"/>
      <c r="D2" s="355"/>
    </row>
    <row r="3" spans="1:4" ht="18.75" x14ac:dyDescent="0.25">
      <c r="A3" s="355" t="s">
        <v>313</v>
      </c>
      <c r="B3" s="355"/>
      <c r="C3" s="355"/>
      <c r="D3" s="355"/>
    </row>
    <row r="5" spans="1:4" x14ac:dyDescent="0.25">
      <c r="A5" s="360" t="s">
        <v>262</v>
      </c>
      <c r="B5" s="362" t="s">
        <v>263</v>
      </c>
      <c r="C5" s="362" t="s">
        <v>264</v>
      </c>
      <c r="D5" s="362" t="s">
        <v>1</v>
      </c>
    </row>
    <row r="6" spans="1:4" x14ac:dyDescent="0.25">
      <c r="A6" s="361"/>
      <c r="B6" s="363"/>
      <c r="C6" s="363"/>
      <c r="D6" s="36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7">
        <v>0.33</v>
      </c>
      <c r="D8" s="300">
        <v>0.23729578164828066</v>
      </c>
    </row>
    <row r="9" spans="1:4" x14ac:dyDescent="0.25">
      <c r="A9" s="259" t="s">
        <v>266</v>
      </c>
      <c r="B9" s="260">
        <v>0.2012108650434665</v>
      </c>
      <c r="C9" s="317">
        <v>0.55000000000000004</v>
      </c>
      <c r="D9" s="300">
        <v>0.37622342900957495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1.6061764891449639E-2</v>
      </c>
      <c r="C12" s="314">
        <v>5.239564310986182E-2</v>
      </c>
      <c r="D12" s="299">
        <v>6.2017203429937731E-2</v>
      </c>
    </row>
    <row r="13" spans="1:4" x14ac:dyDescent="0.25">
      <c r="A13" s="259" t="s">
        <v>269</v>
      </c>
      <c r="B13" s="268">
        <v>0.12870342636231211</v>
      </c>
      <c r="C13" s="314">
        <v>0.14179836886725192</v>
      </c>
      <c r="D13" s="299">
        <v>0.16794587236705785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0.12479671556089172</v>
      </c>
      <c r="C16" s="317">
        <v>0.37</v>
      </c>
      <c r="D16" s="300">
        <v>0.36926899456269247</v>
      </c>
    </row>
    <row r="17" spans="1:4" x14ac:dyDescent="0.25">
      <c r="A17" s="264" t="s">
        <v>272</v>
      </c>
      <c r="B17" s="320">
        <v>0.15258104958859181</v>
      </c>
      <c r="C17" s="321">
        <v>0.9</v>
      </c>
      <c r="D17" s="301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1" t="s">
        <v>140</v>
      </c>
      <c r="B2" s="74"/>
      <c r="C2" s="75"/>
      <c r="D2" s="76"/>
    </row>
    <row r="3" spans="1:5" s="77" customFormat="1" ht="66.599999999999994" customHeight="1" thickBot="1" x14ac:dyDescent="0.3">
      <c r="A3" s="352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4" t="s">
        <v>253</v>
      </c>
      <c r="D2" s="354"/>
    </row>
    <row r="3" spans="2:31" s="225" customFormat="1" ht="10.15" customHeight="1" x14ac:dyDescent="0.2"/>
    <row r="4" spans="2:31" s="225" customFormat="1" ht="24" customHeight="1" x14ac:dyDescent="0.2">
      <c r="B4" s="353"/>
      <c r="C4" s="353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5" t="s">
        <v>119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</row>
    <row r="2" spans="2:28" ht="18.75" x14ac:dyDescent="0.25">
      <c r="B2" s="355" t="s">
        <v>273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</row>
    <row r="3" spans="2:28" ht="18.75" x14ac:dyDescent="0.25">
      <c r="B3" s="355" t="s">
        <v>274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</row>
    <row r="4" spans="2:28" ht="18.75" x14ac:dyDescent="0.25">
      <c r="B4" s="355" t="s">
        <v>334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</row>
    <row r="5" spans="2:28" ht="18.75" x14ac:dyDescent="0.25">
      <c r="B5" s="269"/>
      <c r="C5" s="269"/>
      <c r="D5" s="269"/>
      <c r="E5" s="269"/>
      <c r="F5" s="269"/>
      <c r="G5" s="269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295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314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335</v>
      </c>
      <c r="V6" s="254" t="s">
        <v>337</v>
      </c>
      <c r="W6" s="254" t="s">
        <v>338</v>
      </c>
      <c r="X6" s="270" t="s">
        <v>259</v>
      </c>
      <c r="Y6" s="305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3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3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3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3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3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5">
        <v>5996.5007637709996</v>
      </c>
      <c r="Q13" s="325">
        <v>6092.5682623029998</v>
      </c>
      <c r="R13" s="325">
        <v>6364.8945656246797</v>
      </c>
      <c r="S13" s="325">
        <v>6952.1623142897597</v>
      </c>
      <c r="T13" s="325">
        <v>7086.7928595673902</v>
      </c>
      <c r="U13" s="325">
        <v>6913.8473846329998</v>
      </c>
      <c r="V13" s="325"/>
      <c r="W13" s="325"/>
      <c r="X13" s="276">
        <f>+U13-Q13</f>
        <v>821.27912233000006</v>
      </c>
      <c r="Y13" s="303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2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3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3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3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2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4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4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3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3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3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3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5">
        <v>6787.5274194599997</v>
      </c>
      <c r="Q29" s="325">
        <v>6358.1153717899997</v>
      </c>
      <c r="R29" s="325">
        <v>5550.9858648249992</v>
      </c>
      <c r="S29" s="325">
        <v>5354.9643186920002</v>
      </c>
      <c r="T29" s="325">
        <v>5542.3731211069999</v>
      </c>
      <c r="U29" s="325">
        <v>5703.846116836</v>
      </c>
      <c r="V29" s="325"/>
      <c r="W29" s="325"/>
      <c r="X29" s="276">
        <f>+U29-Q29</f>
        <v>-654.26925495399973</v>
      </c>
      <c r="Y29" s="303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2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3"/>
    </row>
    <row r="32" spans="2:27" s="280" customFormat="1" ht="15.75" thickBot="1" x14ac:dyDescent="0.3">
      <c r="B32" s="261" t="s">
        <v>287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2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6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7">
        <f>+U34/Q34-1</f>
        <v>3.1685378504366035E-2</v>
      </c>
      <c r="Z34" s="255"/>
      <c r="AA34" s="277"/>
    </row>
    <row r="35" spans="2:27" x14ac:dyDescent="0.2">
      <c r="B35" s="295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3">
        <f>+X35/Q35-1</f>
        <v>-0.81986705632915013</v>
      </c>
      <c r="Z35" s="255"/>
      <c r="AA35" s="277"/>
    </row>
    <row r="36" spans="2:27" x14ac:dyDescent="0.2">
      <c r="B36" s="295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3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6"/>
      <c r="K39" s="296"/>
      <c r="L39" s="296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6"/>
      <c r="H40" s="296"/>
      <c r="I40" s="296"/>
      <c r="J40" s="296"/>
      <c r="K40" s="296"/>
      <c r="L40" s="296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6" t="s">
        <v>262</v>
      </c>
      <c r="C43" s="358" t="s">
        <v>263</v>
      </c>
      <c r="F43" s="309">
        <v>43360</v>
      </c>
      <c r="G43" s="309">
        <v>43451</v>
      </c>
      <c r="H43" s="309">
        <v>43177</v>
      </c>
      <c r="I43" s="309">
        <v>43269</v>
      </c>
      <c r="J43" s="319">
        <v>43344</v>
      </c>
      <c r="K43" s="319">
        <v>43435</v>
      </c>
      <c r="L43" s="319">
        <v>43525</v>
      </c>
      <c r="M43" s="319">
        <v>43617</v>
      </c>
      <c r="N43" s="319">
        <v>43709</v>
      </c>
      <c r="O43" s="319">
        <v>43800</v>
      </c>
      <c r="P43" s="319">
        <v>43891</v>
      </c>
      <c r="Q43" s="319">
        <v>43983</v>
      </c>
      <c r="R43" s="319">
        <v>44075</v>
      </c>
      <c r="S43" s="319">
        <v>44166</v>
      </c>
      <c r="T43" s="319">
        <v>44256</v>
      </c>
      <c r="U43" s="319">
        <v>44348</v>
      </c>
      <c r="V43" s="319"/>
      <c r="W43" s="319"/>
    </row>
    <row r="44" spans="2:27" x14ac:dyDescent="0.25">
      <c r="B44" s="357"/>
      <c r="C44" s="359"/>
      <c r="F44" s="310"/>
      <c r="G44" s="310"/>
      <c r="H44" s="310"/>
      <c r="I44" s="310"/>
      <c r="J44" s="310"/>
      <c r="K44" s="310"/>
      <c r="L44" s="310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3" t="e">
        <f>((#REF!/(6/12))/(('Banco BS no usar'!M14+I14)/2))</f>
        <v>#REF!</v>
      </c>
      <c r="N52" s="313" t="e">
        <f>((#REF!/(9/12))/(('Banco BS no usar'!N14+J14)/2))</f>
        <v>#REF!</v>
      </c>
      <c r="O52" s="313" t="e">
        <f>((#REF!/(12/12))/(('Banco BS no usar'!O14+K14)/2))</f>
        <v>#REF!</v>
      </c>
      <c r="P52" s="313" t="e">
        <f>((#REF!/(3/12))/(('Banco BS no usar'!P14+L14)/2))</f>
        <v>#REF!</v>
      </c>
      <c r="Q52" s="326" t="e">
        <f>((#REF!/(6/12))/(('Banco BS no usar'!Q14+M14)/2))</f>
        <v>#REF!</v>
      </c>
      <c r="R52" s="313" t="e">
        <f>((#REF!/(9/12))/(('Banco BS no usar'!R14+N14)/2))</f>
        <v>#REF!</v>
      </c>
      <c r="S52" s="313" t="e">
        <f>((#REF!/(12/12))/(('Banco BS no usar'!S14+O14)/2))</f>
        <v>#REF!</v>
      </c>
      <c r="T52" s="313" t="e">
        <f>((#REF!/(3/12))/(('Banco BS no usar'!T14+P14)/2))</f>
        <v>#REF!</v>
      </c>
      <c r="U52" s="313" t="e">
        <f>((#REF!/(6/12))/(('Banco BS no usar'!U14+Q14)/2))</f>
        <v>#REF!</v>
      </c>
      <c r="V52" s="313"/>
      <c r="W52" s="313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3" t="e">
        <f>((#REF!/(6/12))/(('Banco BS no usar'!M30+I30)/2))</f>
        <v>#REF!</v>
      </c>
      <c r="N53" s="313" t="e">
        <f>((#REF!/(9/12))/(('Banco BS no usar'!N30+J30)/2))</f>
        <v>#REF!</v>
      </c>
      <c r="O53" s="313" t="e">
        <f>((#REF!/(12/12))/(('Banco BS no usar'!O30+K30)/2))</f>
        <v>#REF!</v>
      </c>
      <c r="P53" s="313" t="e">
        <f>((#REF!/(3/12))/(('Banco BS no usar'!P30+L30)/2))</f>
        <v>#REF!</v>
      </c>
      <c r="Q53" s="326" t="e">
        <f>((#REF!/(6/12))/(('Banco BS no usar'!Q30+M30)/2))</f>
        <v>#REF!</v>
      </c>
      <c r="R53" s="326" t="e">
        <f>((#REF!/(9/12))/(('Banco BS no usar'!R30+N30)/2))</f>
        <v>#REF!</v>
      </c>
      <c r="S53" s="326" t="e">
        <f>((#REF!/(12/12))/(('Banco BS no usar'!S30+O30)/2))</f>
        <v>#REF!</v>
      </c>
      <c r="T53" s="326" t="e">
        <f>((#REF!/(3/12))/(('Banco BS no usar'!T30+P30)/2))</f>
        <v>#REF!</v>
      </c>
      <c r="U53" s="326" t="e">
        <f>((#REF!/(6/12))/(('Banco BS no usar'!U30+Q30)/2))</f>
        <v>#REF!</v>
      </c>
      <c r="V53" s="326"/>
      <c r="W53" s="326"/>
    </row>
    <row r="54" spans="2:23" x14ac:dyDescent="0.25"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AG40"/>
  <sheetViews>
    <sheetView tabSelected="1" zoomScaleNormal="100" zoomScaleSheetLayoutView="80" workbookViewId="0">
      <selection activeCell="A41" sqref="A41:XFD60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24" width="9.85546875" style="1" hidden="1" customWidth="1"/>
    <col min="25" max="29" width="9.85546875" style="1" customWidth="1"/>
    <col min="30" max="30" width="9.28515625" style="1" bestFit="1" customWidth="1"/>
    <col min="31" max="31" width="11.28515625" style="1" bestFit="1" customWidth="1"/>
    <col min="32" max="16384" width="11.42578125" style="1"/>
  </cols>
  <sheetData>
    <row r="1" spans="2:33" ht="18.75" x14ac:dyDescent="0.25">
      <c r="B1" s="355" t="s">
        <v>119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</row>
    <row r="2" spans="2:33" ht="18.75" x14ac:dyDescent="0.25">
      <c r="B2" s="355" t="s">
        <v>273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</row>
    <row r="3" spans="2:33" ht="18.75" x14ac:dyDescent="0.25">
      <c r="B3" s="355" t="s">
        <v>274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</row>
    <row r="4" spans="2:33" ht="18.75" x14ac:dyDescent="0.25">
      <c r="B4" s="355" t="s">
        <v>351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</row>
    <row r="5" spans="2:33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</row>
    <row r="6" spans="2:33" ht="30" x14ac:dyDescent="0.25">
      <c r="B6" s="261" t="s">
        <v>0</v>
      </c>
      <c r="C6" s="254" t="s">
        <v>296</v>
      </c>
      <c r="D6" s="254" t="s">
        <v>297</v>
      </c>
      <c r="E6" s="254" t="s">
        <v>298</v>
      </c>
      <c r="F6" s="254" t="s">
        <v>301</v>
      </c>
      <c r="G6" s="254" t="s">
        <v>302</v>
      </c>
      <c r="H6" s="254" t="s">
        <v>306</v>
      </c>
      <c r="I6" s="254" t="s">
        <v>305</v>
      </c>
      <c r="J6" s="318" t="s">
        <v>308</v>
      </c>
      <c r="K6" s="254" t="s">
        <v>310</v>
      </c>
      <c r="L6" s="254" t="s">
        <v>312</v>
      </c>
      <c r="M6" s="254" t="s">
        <v>315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336</v>
      </c>
      <c r="V6" s="254" t="s">
        <v>339</v>
      </c>
      <c r="W6" s="254" t="s">
        <v>340</v>
      </c>
      <c r="X6" s="254" t="s">
        <v>341</v>
      </c>
      <c r="Y6" s="254" t="s">
        <v>344</v>
      </c>
      <c r="Z6" s="254" t="s">
        <v>347</v>
      </c>
      <c r="AA6" s="254" t="s">
        <v>348</v>
      </c>
      <c r="AB6" s="254" t="s">
        <v>349</v>
      </c>
      <c r="AC6" s="254" t="s">
        <v>350</v>
      </c>
      <c r="AD6" s="270" t="s">
        <v>259</v>
      </c>
      <c r="AE6" s="305" t="s">
        <v>260</v>
      </c>
    </row>
    <row r="7" spans="2:33" x14ac:dyDescent="0.25">
      <c r="B7" s="271"/>
      <c r="C7" s="272"/>
      <c r="D7" s="272"/>
      <c r="E7" s="293"/>
      <c r="F7" s="293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6"/>
      <c r="AE7" s="272"/>
    </row>
    <row r="8" spans="2:33" x14ac:dyDescent="0.2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v>76.849151509999999</v>
      </c>
      <c r="Q8" s="276">
        <v>99.29267621000001</v>
      </c>
      <c r="R8" s="276">
        <v>96.383919669999997</v>
      </c>
      <c r="S8" s="276">
        <v>61.061576260000002</v>
      </c>
      <c r="T8" s="276">
        <v>78.288308060000006</v>
      </c>
      <c r="U8" s="276">
        <v>64.625841359999995</v>
      </c>
      <c r="V8" s="276">
        <v>64.697392690000001</v>
      </c>
      <c r="W8" s="276">
        <v>63.080160240000005</v>
      </c>
      <c r="X8" s="276">
        <v>63.710779800000005</v>
      </c>
      <c r="Y8" s="276">
        <v>56.873405729999995</v>
      </c>
      <c r="Z8" s="276">
        <v>47.964481260000007</v>
      </c>
      <c r="AA8" s="276">
        <v>48.214985549999994</v>
      </c>
      <c r="AB8" s="276">
        <v>30.95971308</v>
      </c>
      <c r="AC8" s="276">
        <v>44.965106570000003</v>
      </c>
      <c r="AD8" s="276">
        <v>-11.908299159999991</v>
      </c>
      <c r="AE8" s="303">
        <v>-0.20938255775525882</v>
      </c>
      <c r="AF8" s="298"/>
      <c r="AG8" s="297"/>
    </row>
    <row r="9" spans="2:33" x14ac:dyDescent="0.2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v>774.57044738999991</v>
      </c>
      <c r="Q9" s="276">
        <v>813.60315753000009</v>
      </c>
      <c r="R9" s="276">
        <v>799.75656896000021</v>
      </c>
      <c r="S9" s="276">
        <v>958.01447340999994</v>
      </c>
      <c r="T9" s="276">
        <v>963.03786486000013</v>
      </c>
      <c r="U9" s="276">
        <v>954.80133992000003</v>
      </c>
      <c r="V9" s="276">
        <v>964.30470234000006</v>
      </c>
      <c r="W9" s="276">
        <v>964.48814459000005</v>
      </c>
      <c r="X9" s="276">
        <v>942.13982712999984</v>
      </c>
      <c r="Y9" s="276">
        <v>1018.9563196299999</v>
      </c>
      <c r="Z9" s="276">
        <v>982.79842576999988</v>
      </c>
      <c r="AA9" s="276">
        <v>953.9012152900001</v>
      </c>
      <c r="AB9" s="276">
        <v>909.06221357999993</v>
      </c>
      <c r="AC9" s="276">
        <v>888.82575081000005</v>
      </c>
      <c r="AD9" s="276">
        <v>-130.13056881999989</v>
      </c>
      <c r="AE9" s="303">
        <v>-0.12770966361664304</v>
      </c>
      <c r="AF9" s="298"/>
      <c r="AG9" s="277"/>
    </row>
    <row r="10" spans="2:33" x14ac:dyDescent="0.2">
      <c r="B10" s="274" t="s">
        <v>292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276">
        <v>0</v>
      </c>
      <c r="AC10" s="276">
        <v>0</v>
      </c>
      <c r="AD10" s="276">
        <v>0</v>
      </c>
      <c r="AE10" s="350">
        <v>0</v>
      </c>
      <c r="AF10" s="298"/>
      <c r="AG10" s="297"/>
    </row>
    <row r="11" spans="2:33" x14ac:dyDescent="0.2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v>1182.0527786499999</v>
      </c>
      <c r="Q11" s="276">
        <v>1222.3405196199999</v>
      </c>
      <c r="R11" s="276">
        <v>1292.2330795299995</v>
      </c>
      <c r="S11" s="276">
        <v>1230.84825804</v>
      </c>
      <c r="T11" s="276">
        <v>1223.5362425499998</v>
      </c>
      <c r="U11" s="276">
        <v>1263.7686937400001</v>
      </c>
      <c r="V11" s="276">
        <v>1241.2390915599999</v>
      </c>
      <c r="W11" s="276">
        <v>1272.4479029399999</v>
      </c>
      <c r="X11" s="276">
        <v>1236.8912079099998</v>
      </c>
      <c r="Y11" s="276">
        <v>1148.40303806</v>
      </c>
      <c r="Z11" s="276">
        <v>1187.6687727899998</v>
      </c>
      <c r="AA11" s="276">
        <v>1311.2961746400001</v>
      </c>
      <c r="AB11" s="276">
        <v>1431.2986220000003</v>
      </c>
      <c r="AC11" s="276">
        <v>1466.33058585</v>
      </c>
      <c r="AD11" s="276">
        <v>317.92754779000006</v>
      </c>
      <c r="AE11" s="303">
        <v>0.27684317896535338</v>
      </c>
      <c r="AF11" s="298"/>
      <c r="AG11" s="277"/>
    </row>
    <row r="12" spans="2:33" x14ac:dyDescent="0.2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76">
        <v>0</v>
      </c>
      <c r="AE12" s="303">
        <v>0</v>
      </c>
      <c r="AF12" s="298"/>
      <c r="AG12" s="297"/>
    </row>
    <row r="13" spans="2:33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25">
        <v>1279.8810479500003</v>
      </c>
      <c r="P13" s="325">
        <v>1291.7130668000002</v>
      </c>
      <c r="Q13" s="325">
        <v>1262.0869228799982</v>
      </c>
      <c r="R13" s="325">
        <v>1241.0211138000002</v>
      </c>
      <c r="S13" s="325">
        <v>1279.6581023200008</v>
      </c>
      <c r="T13" s="325">
        <v>1241.7761860999999</v>
      </c>
      <c r="U13" s="325">
        <v>1252.4136209099995</v>
      </c>
      <c r="V13" s="325">
        <v>1258.8434908699994</v>
      </c>
      <c r="W13" s="325">
        <v>1350.5960726299993</v>
      </c>
      <c r="X13" s="325">
        <v>1369.6246442300005</v>
      </c>
      <c r="Y13" s="325">
        <v>1337.18697127</v>
      </c>
      <c r="Z13" s="325">
        <v>1315.9649003800009</v>
      </c>
      <c r="AA13" s="276">
        <v>1349.0179350799992</v>
      </c>
      <c r="AB13" s="325">
        <v>1355.6145644999999</v>
      </c>
      <c r="AC13" s="325">
        <v>1448.0741552100003</v>
      </c>
      <c r="AD13" s="276">
        <v>110.88718394000034</v>
      </c>
      <c r="AE13" s="303">
        <v>8.2925713697826975E-2</v>
      </c>
      <c r="AF13" s="298"/>
      <c r="AG13" s="277"/>
    </row>
    <row r="14" spans="2:33" s="280" customFormat="1" ht="15.75" thickBot="1" x14ac:dyDescent="0.3">
      <c r="B14" s="278" t="s">
        <v>276</v>
      </c>
      <c r="C14" s="294">
        <v>3557</v>
      </c>
      <c r="D14" s="294">
        <v>2321</v>
      </c>
      <c r="E14" s="294">
        <v>3013.2749999999996</v>
      </c>
      <c r="F14" s="294">
        <v>3035.6700347199999</v>
      </c>
      <c r="G14" s="294">
        <v>3154.7092224099997</v>
      </c>
      <c r="H14" s="294">
        <v>3202.5874681300002</v>
      </c>
      <c r="I14" s="294">
        <v>3123.3698188399994</v>
      </c>
      <c r="J14" s="294">
        <v>3168.0754008000004</v>
      </c>
      <c r="K14" s="294">
        <v>3195.8910913299987</v>
      </c>
      <c r="L14" s="294">
        <v>3278.4187585900008</v>
      </c>
      <c r="M14" s="294">
        <v>3290.7715298100002</v>
      </c>
      <c r="N14" s="294">
        <v>3221.9415951299998</v>
      </c>
      <c r="O14" s="294">
        <v>3334.8974428400002</v>
      </c>
      <c r="P14" s="294">
        <v>3325.1854443499997</v>
      </c>
      <c r="Q14" s="294">
        <v>3397.3232762399984</v>
      </c>
      <c r="R14" s="294">
        <v>3429.3946819599996</v>
      </c>
      <c r="S14" s="294">
        <v>3529.5824100300006</v>
      </c>
      <c r="T14" s="294">
        <v>3506.63860157</v>
      </c>
      <c r="U14" s="294">
        <v>3535.6094959299999</v>
      </c>
      <c r="V14" s="294">
        <v>3529.0846774599995</v>
      </c>
      <c r="W14" s="294">
        <v>3650.6122803999988</v>
      </c>
      <c r="X14" s="294">
        <v>3612.36645907</v>
      </c>
      <c r="Y14" s="294">
        <v>3561.41973469</v>
      </c>
      <c r="Z14" s="294">
        <v>3534.3965802000007</v>
      </c>
      <c r="AA14" s="294">
        <v>3662.4303105599993</v>
      </c>
      <c r="AB14" s="294">
        <v>3726.9351131599997</v>
      </c>
      <c r="AC14" s="294">
        <v>3848.1955984400006</v>
      </c>
      <c r="AD14" s="294">
        <v>286.77586375000055</v>
      </c>
      <c r="AE14" s="302">
        <v>8.0522905221381613E-2</v>
      </c>
      <c r="AF14" s="298"/>
      <c r="AG14" s="277"/>
    </row>
    <row r="15" spans="2:33" ht="15.75" thickTop="1" x14ac:dyDescent="0.2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76"/>
      <c r="AE15" s="276"/>
      <c r="AF15" s="298"/>
    </row>
    <row r="16" spans="2:33" x14ac:dyDescent="0.25">
      <c r="B16" s="261" t="s">
        <v>277</v>
      </c>
      <c r="C16" s="262"/>
      <c r="D16" s="262"/>
      <c r="E16" s="262"/>
      <c r="F16" s="262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98"/>
    </row>
    <row r="17" spans="2:33" x14ac:dyDescent="0.2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76"/>
      <c r="AE17" s="276"/>
      <c r="AF17" s="298"/>
    </row>
    <row r="18" spans="2:33" x14ac:dyDescent="0.2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276">
        <v>0</v>
      </c>
      <c r="AA18" s="276">
        <v>0</v>
      </c>
      <c r="AB18" s="276">
        <v>0</v>
      </c>
      <c r="AC18" s="276">
        <v>0</v>
      </c>
      <c r="AD18" s="276">
        <v>0</v>
      </c>
      <c r="AE18" s="303">
        <v>0</v>
      </c>
      <c r="AF18" s="298"/>
      <c r="AG18" s="277"/>
    </row>
    <row r="19" spans="2:33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v>584.62546849</v>
      </c>
      <c r="Q19" s="276">
        <v>562.11792879999996</v>
      </c>
      <c r="R19" s="276">
        <v>531.49345599000003</v>
      </c>
      <c r="S19" s="276">
        <v>549.96136290000004</v>
      </c>
      <c r="T19" s="276">
        <v>502.68632098999996</v>
      </c>
      <c r="U19" s="276">
        <v>484.9340934899999</v>
      </c>
      <c r="V19" s="276">
        <v>499.49420333</v>
      </c>
      <c r="W19" s="276">
        <v>559.03497618000006</v>
      </c>
      <c r="X19" s="276">
        <v>556.32796273999998</v>
      </c>
      <c r="Y19" s="276">
        <v>547.03208483000003</v>
      </c>
      <c r="Z19" s="276">
        <v>529.56727460000002</v>
      </c>
      <c r="AA19" s="276">
        <v>548.95105163000005</v>
      </c>
      <c r="AB19" s="276">
        <v>540.26079462999996</v>
      </c>
      <c r="AC19" s="276">
        <v>591.77844148999998</v>
      </c>
      <c r="AD19" s="276">
        <v>44.746356659999947</v>
      </c>
      <c r="AE19" s="303">
        <v>8.1798413476799503E-2</v>
      </c>
      <c r="AF19" s="298"/>
      <c r="AG19" s="277"/>
    </row>
    <row r="20" spans="2:33" x14ac:dyDescent="0.2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1490.21565816</v>
      </c>
      <c r="S20" s="276">
        <v>1538.6696760499999</v>
      </c>
      <c r="T20" s="276">
        <v>1560.4437542399999</v>
      </c>
      <c r="U20" s="276">
        <v>1568.83250552</v>
      </c>
      <c r="V20" s="276">
        <v>1548.0962377500002</v>
      </c>
      <c r="W20" s="276">
        <v>1586.2055022100001</v>
      </c>
      <c r="X20" s="276">
        <v>1616.4941552199998</v>
      </c>
      <c r="Y20" s="276">
        <v>1588.7154351200004</v>
      </c>
      <c r="Z20" s="276">
        <v>1594.45204683</v>
      </c>
      <c r="AA20" s="276">
        <v>1658.4702412700003</v>
      </c>
      <c r="AB20" s="276">
        <v>1690.6890138699998</v>
      </c>
      <c r="AC20" s="276">
        <v>1740.5449890800001</v>
      </c>
      <c r="AD20" s="276">
        <v>151.82955395999966</v>
      </c>
      <c r="AE20" s="303">
        <v>9.5567494721628066E-2</v>
      </c>
      <c r="AF20" s="298"/>
      <c r="AG20" s="277"/>
    </row>
    <row r="21" spans="2:33" s="280" customFormat="1" ht="15.75" thickBot="1" x14ac:dyDescent="0.3">
      <c r="B21" s="278" t="s">
        <v>280</v>
      </c>
      <c r="C21" s="294">
        <v>1462</v>
      </c>
      <c r="D21" s="294">
        <v>1357</v>
      </c>
      <c r="E21" s="294">
        <v>1753.223</v>
      </c>
      <c r="F21" s="294">
        <v>1767.6286095100004</v>
      </c>
      <c r="G21" s="294">
        <v>1832.27579995</v>
      </c>
      <c r="H21" s="294">
        <v>1876.9700205700001</v>
      </c>
      <c r="I21" s="294">
        <v>1881.4777784599999</v>
      </c>
      <c r="J21" s="294">
        <v>1925.9777439500001</v>
      </c>
      <c r="K21" s="294">
        <v>2028.1577598499998</v>
      </c>
      <c r="L21" s="294">
        <v>2067.8003598499999</v>
      </c>
      <c r="M21" s="294">
        <v>2031.04463014</v>
      </c>
      <c r="N21" s="294">
        <v>1970.03605421</v>
      </c>
      <c r="O21" s="294">
        <v>2042.0075057399997</v>
      </c>
      <c r="P21" s="294">
        <v>2061.8579104800001</v>
      </c>
      <c r="Q21" s="294">
        <v>2050.8024273599999</v>
      </c>
      <c r="R21" s="294">
        <v>2021.70911415</v>
      </c>
      <c r="S21" s="294">
        <v>2088.6310389499999</v>
      </c>
      <c r="T21" s="294">
        <v>2063.1300752299999</v>
      </c>
      <c r="U21" s="294">
        <v>2053.7665990099999</v>
      </c>
      <c r="V21" s="294">
        <v>2047.5904410800003</v>
      </c>
      <c r="W21" s="294">
        <v>2145.2404783900001</v>
      </c>
      <c r="X21" s="294">
        <v>2172.8221179599996</v>
      </c>
      <c r="Y21" s="294">
        <v>2135.7475199500004</v>
      </c>
      <c r="Z21" s="294">
        <v>2124.0193214299998</v>
      </c>
      <c r="AA21" s="294">
        <v>2207.4212929000005</v>
      </c>
      <c r="AB21" s="294">
        <v>2230.9498084999996</v>
      </c>
      <c r="AC21" s="294">
        <v>2332.3234305699998</v>
      </c>
      <c r="AD21" s="294">
        <v>196.57591061999938</v>
      </c>
      <c r="AE21" s="302">
        <v>9.2040800133810441E-2</v>
      </c>
      <c r="AF21" s="298"/>
      <c r="AG21" s="277"/>
    </row>
    <row r="22" spans="2:33" ht="15.75" thickTop="1" x14ac:dyDescent="0.2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76"/>
      <c r="AE22" s="276"/>
      <c r="AF22" s="298"/>
    </row>
    <row r="23" spans="2:33" x14ac:dyDescent="0.25">
      <c r="B23" s="261" t="s">
        <v>270</v>
      </c>
      <c r="C23" s="262"/>
      <c r="D23" s="262"/>
      <c r="E23" s="262"/>
      <c r="F23" s="262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98"/>
    </row>
    <row r="24" spans="2:33" x14ac:dyDescent="0.2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76"/>
      <c r="AE24" s="276"/>
      <c r="AF24" s="298"/>
    </row>
    <row r="25" spans="2:33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v>276.45266783999995</v>
      </c>
      <c r="Q25" s="276">
        <v>277.55528957999996</v>
      </c>
      <c r="R25" s="276">
        <v>293.61240837999998</v>
      </c>
      <c r="S25" s="276">
        <v>293.86240837999998</v>
      </c>
      <c r="T25" s="276">
        <v>293.86240837999998</v>
      </c>
      <c r="U25" s="276">
        <v>298.08490838</v>
      </c>
      <c r="V25" s="276">
        <v>299.83989684000005</v>
      </c>
      <c r="W25" s="276">
        <v>310.56575297999996</v>
      </c>
      <c r="X25" s="276">
        <v>304.56575298000001</v>
      </c>
      <c r="Y25" s="276">
        <v>293.99127098000002</v>
      </c>
      <c r="Z25" s="276">
        <v>294.94677598000004</v>
      </c>
      <c r="AA25" s="276">
        <v>306.44677597999998</v>
      </c>
      <c r="AB25" s="276">
        <v>294.34212698000005</v>
      </c>
      <c r="AC25" s="276">
        <v>292.64212698</v>
      </c>
      <c r="AD25" s="276">
        <v>-1.3491440000000239</v>
      </c>
      <c r="AE25" s="303">
        <v>-4.5890614217991565E-3</v>
      </c>
      <c r="AF25" s="298"/>
      <c r="AG25" s="277"/>
    </row>
    <row r="26" spans="2:33" x14ac:dyDescent="0.2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5">
        <v>0</v>
      </c>
      <c r="V26" s="275">
        <v>0</v>
      </c>
      <c r="W26" s="275">
        <v>0</v>
      </c>
      <c r="X26" s="275">
        <v>0</v>
      </c>
      <c r="Y26" s="275">
        <v>0</v>
      </c>
      <c r="Z26" s="275">
        <v>0</v>
      </c>
      <c r="AA26" s="275">
        <v>0</v>
      </c>
      <c r="AB26" s="275">
        <v>0</v>
      </c>
      <c r="AC26" s="275">
        <v>0</v>
      </c>
      <c r="AD26" s="276">
        <v>0</v>
      </c>
      <c r="AE26" s="303">
        <v>0</v>
      </c>
      <c r="AF26" s="298"/>
      <c r="AG26" s="297"/>
    </row>
    <row r="27" spans="2:33" x14ac:dyDescent="0.2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5">
        <v>0</v>
      </c>
      <c r="T27" s="275">
        <v>0</v>
      </c>
      <c r="U27" s="275">
        <v>0</v>
      </c>
      <c r="V27" s="275">
        <v>0</v>
      </c>
      <c r="W27" s="275">
        <v>0</v>
      </c>
      <c r="X27" s="275">
        <v>0</v>
      </c>
      <c r="Y27" s="275">
        <v>0</v>
      </c>
      <c r="Z27" s="275">
        <v>0</v>
      </c>
      <c r="AA27" s="275">
        <v>0</v>
      </c>
      <c r="AB27" s="275">
        <v>0</v>
      </c>
      <c r="AC27" s="275">
        <v>0</v>
      </c>
      <c r="AD27" s="276">
        <v>0</v>
      </c>
      <c r="AE27" s="303">
        <v>0</v>
      </c>
      <c r="AF27" s="298"/>
      <c r="AG27" s="297"/>
    </row>
    <row r="28" spans="2:33" x14ac:dyDescent="0.2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5">
        <v>0</v>
      </c>
      <c r="U28" s="275">
        <v>0</v>
      </c>
      <c r="V28" s="275">
        <v>0</v>
      </c>
      <c r="W28" s="275">
        <v>0</v>
      </c>
      <c r="X28" s="275">
        <v>0</v>
      </c>
      <c r="Y28" s="275">
        <v>0</v>
      </c>
      <c r="Z28" s="275">
        <v>0</v>
      </c>
      <c r="AA28" s="275">
        <v>0</v>
      </c>
      <c r="AB28" s="275">
        <v>0</v>
      </c>
      <c r="AC28" s="275">
        <v>0</v>
      </c>
      <c r="AD28" s="276">
        <v>0</v>
      </c>
      <c r="AE28" s="303">
        <v>0</v>
      </c>
      <c r="AF28" s="298"/>
      <c r="AG28" s="297"/>
    </row>
    <row r="29" spans="2:33" x14ac:dyDescent="0.2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25">
        <v>1021.4372692599999</v>
      </c>
      <c r="P29" s="325">
        <v>986.87486603000013</v>
      </c>
      <c r="Q29" s="325">
        <v>1068.9655593</v>
      </c>
      <c r="R29" s="325">
        <v>1114.0731594300003</v>
      </c>
      <c r="S29" s="325">
        <v>1147.0889627000001</v>
      </c>
      <c r="T29" s="325">
        <v>1149.6461179599999</v>
      </c>
      <c r="U29" s="325">
        <v>1183.75798854</v>
      </c>
      <c r="V29" s="325">
        <v>1181.6543395399999</v>
      </c>
      <c r="W29" s="325">
        <v>1194.8060490299999</v>
      </c>
      <c r="X29" s="325">
        <v>1134.9785881299999</v>
      </c>
      <c r="Y29" s="325">
        <v>1131.68094376</v>
      </c>
      <c r="Z29" s="325">
        <v>1115.4304827899998</v>
      </c>
      <c r="AA29" s="325">
        <v>1148.5622416800002</v>
      </c>
      <c r="AB29" s="325">
        <v>1201.64317768</v>
      </c>
      <c r="AC29" s="325">
        <v>1223.2300408900001</v>
      </c>
      <c r="AD29" s="276">
        <v>91.549097130000064</v>
      </c>
      <c r="AE29" s="303">
        <v>8.0896561557207924E-2</v>
      </c>
      <c r="AF29" s="298"/>
      <c r="AG29" s="277"/>
    </row>
    <row r="30" spans="2:33" s="280" customFormat="1" ht="15.75" thickBot="1" x14ac:dyDescent="0.3">
      <c r="B30" s="278" t="s">
        <v>286</v>
      </c>
      <c r="C30" s="294">
        <v>2095</v>
      </c>
      <c r="D30" s="294">
        <v>964</v>
      </c>
      <c r="E30" s="294">
        <v>1260</v>
      </c>
      <c r="F30" s="294">
        <v>1268.0414252099999</v>
      </c>
      <c r="G30" s="294">
        <v>1322.4334224600002</v>
      </c>
      <c r="H30" s="294">
        <v>1325.6174475600001</v>
      </c>
      <c r="I30" s="294">
        <v>1241.89204038</v>
      </c>
      <c r="J30" s="294">
        <v>1242.09765685</v>
      </c>
      <c r="K30" s="294">
        <v>1167.7333314800001</v>
      </c>
      <c r="L30" s="294">
        <v>1210.61839874</v>
      </c>
      <c r="M30" s="294">
        <v>1259.7268996700002</v>
      </c>
      <c r="N30" s="294">
        <v>1251.90554092</v>
      </c>
      <c r="O30" s="294">
        <v>1292.8899370999998</v>
      </c>
      <c r="P30" s="294">
        <v>1263.32753387</v>
      </c>
      <c r="Q30" s="294">
        <v>1346.5208488799999</v>
      </c>
      <c r="R30" s="294">
        <v>1407.6855678100003</v>
      </c>
      <c r="S30" s="294">
        <v>1440.9513710800002</v>
      </c>
      <c r="T30" s="294">
        <v>1443.5085263399999</v>
      </c>
      <c r="U30" s="294">
        <v>1481.8428969199999</v>
      </c>
      <c r="V30" s="294">
        <v>1481.4942363800001</v>
      </c>
      <c r="W30" s="294">
        <v>1505.37180201</v>
      </c>
      <c r="X30" s="294">
        <v>1439.54434111</v>
      </c>
      <c r="Y30" s="294">
        <v>1425.6722147400001</v>
      </c>
      <c r="Z30" s="294">
        <v>1410.3772587699998</v>
      </c>
      <c r="AA30" s="294">
        <v>1455.0090176600002</v>
      </c>
      <c r="AB30" s="294">
        <v>1495.9853046600001</v>
      </c>
      <c r="AC30" s="294">
        <v>1515.8721678700001</v>
      </c>
      <c r="AD30" s="294">
        <v>90.19995313000004</v>
      </c>
      <c r="AE30" s="302">
        <v>6.3268367158610728E-2</v>
      </c>
      <c r="AF30" s="298"/>
      <c r="AG30" s="277"/>
    </row>
    <row r="31" spans="2:33" ht="15.75" thickTop="1" x14ac:dyDescent="0.25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76"/>
      <c r="AE31" s="276"/>
      <c r="AF31" s="298"/>
    </row>
    <row r="32" spans="2:33" s="280" customFormat="1" ht="15.75" thickBot="1" x14ac:dyDescent="0.3">
      <c r="B32" s="261" t="s">
        <v>287</v>
      </c>
      <c r="C32" s="294">
        <v>3557</v>
      </c>
      <c r="D32" s="294">
        <v>2321</v>
      </c>
      <c r="E32" s="294">
        <v>3013.223</v>
      </c>
      <c r="F32" s="294">
        <v>3035.6700347200003</v>
      </c>
      <c r="G32" s="294">
        <v>3154.7092224100002</v>
      </c>
      <c r="H32" s="294">
        <v>3202.5874681300002</v>
      </c>
      <c r="I32" s="294">
        <v>3123.3698188399999</v>
      </c>
      <c r="J32" s="294">
        <v>3168.0754008000004</v>
      </c>
      <c r="K32" s="294">
        <v>3195.8910913299997</v>
      </c>
      <c r="L32" s="294">
        <v>3278.4187585899999</v>
      </c>
      <c r="M32" s="294">
        <v>3290.7715298100002</v>
      </c>
      <c r="N32" s="294">
        <v>3221.9415951299998</v>
      </c>
      <c r="O32" s="294">
        <v>3334.8974428399997</v>
      </c>
      <c r="P32" s="294">
        <v>3325.1854443500001</v>
      </c>
      <c r="Q32" s="294">
        <v>3397.3232762399998</v>
      </c>
      <c r="R32" s="294">
        <v>3429.3946819600005</v>
      </c>
      <c r="S32" s="294">
        <v>3529.5824100300001</v>
      </c>
      <c r="T32" s="294">
        <v>3506.63860157</v>
      </c>
      <c r="U32" s="294">
        <v>3535.6094959299999</v>
      </c>
      <c r="V32" s="294">
        <v>3529.0846774600004</v>
      </c>
      <c r="W32" s="294">
        <v>3650.6122804000001</v>
      </c>
      <c r="X32" s="294">
        <v>3612.3664590699996</v>
      </c>
      <c r="Y32" s="294">
        <v>3561.4197346900005</v>
      </c>
      <c r="Z32" s="294">
        <v>3534.3965801999993</v>
      </c>
      <c r="AA32" s="294">
        <v>3662.4303105600006</v>
      </c>
      <c r="AB32" s="294">
        <v>3726.9351131599997</v>
      </c>
      <c r="AC32" s="294">
        <v>3848.1955984400001</v>
      </c>
      <c r="AD32" s="294">
        <v>286.77586374999964</v>
      </c>
      <c r="AE32" s="302">
        <v>8.0522905221381169E-2</v>
      </c>
      <c r="AF32" s="298"/>
      <c r="AG32" s="277"/>
    </row>
    <row r="33" spans="2:33" ht="15.75" thickTop="1" x14ac:dyDescent="0.25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76"/>
      <c r="AE33" s="276"/>
      <c r="AF33" s="298"/>
    </row>
    <row r="34" spans="2:33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v>111.6026572</v>
      </c>
      <c r="H34" s="279">
        <v>50.332738130000003</v>
      </c>
      <c r="I34" s="279">
        <v>50.031944189999997</v>
      </c>
      <c r="J34" s="279">
        <v>111.31042359</v>
      </c>
      <c r="K34" s="279">
        <v>111.54905297000001</v>
      </c>
      <c r="L34" s="279">
        <v>111.40371528</v>
      </c>
      <c r="M34" s="279">
        <v>28.24651338</v>
      </c>
      <c r="N34" s="279">
        <v>47.584581499999999</v>
      </c>
      <c r="O34" s="279">
        <v>110.21341760999999</v>
      </c>
      <c r="P34" s="279">
        <v>110.77644478000001</v>
      </c>
      <c r="Q34" s="279">
        <v>111.35807638999999</v>
      </c>
      <c r="R34" s="279">
        <v>102.21026722000002</v>
      </c>
      <c r="S34" s="279">
        <v>101.92191385000001</v>
      </c>
      <c r="T34" s="279">
        <v>81.332259669999999</v>
      </c>
      <c r="U34" s="279">
        <v>81.359386400000005</v>
      </c>
      <c r="V34" s="279">
        <v>81.271023409999998</v>
      </c>
      <c r="W34" s="279">
        <v>81.326989890000007</v>
      </c>
      <c r="X34" s="279">
        <v>81.687555979999985</v>
      </c>
      <c r="Y34" s="279">
        <v>81.886008569999987</v>
      </c>
      <c r="Z34" s="279">
        <v>86.372762340000008</v>
      </c>
      <c r="AA34" s="279">
        <v>88.196489810000003</v>
      </c>
      <c r="AB34" s="279">
        <v>89.633625719999998</v>
      </c>
      <c r="AC34" s="279">
        <v>90.238778069999995</v>
      </c>
      <c r="AD34" s="279">
        <v>8.352769500000008</v>
      </c>
      <c r="AE34" s="307">
        <v>0.10200484363405837</v>
      </c>
      <c r="AF34" s="298"/>
      <c r="AG34" s="277"/>
    </row>
    <row r="35" spans="2:33" x14ac:dyDescent="0.2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102.21026722000002</v>
      </c>
      <c r="S35" s="275">
        <v>101.92191385000001</v>
      </c>
      <c r="T35" s="275">
        <v>81.332259669999999</v>
      </c>
      <c r="U35" s="275">
        <v>81.359386400000005</v>
      </c>
      <c r="V35" s="275">
        <v>81.271023409999998</v>
      </c>
      <c r="W35" s="275">
        <v>81.326989890000007</v>
      </c>
      <c r="X35" s="275">
        <v>81.687555979999985</v>
      </c>
      <c r="Y35" s="275">
        <v>81.886008569999987</v>
      </c>
      <c r="Z35" s="275">
        <v>86.372762340000008</v>
      </c>
      <c r="AA35" s="275">
        <v>88.196489810000003</v>
      </c>
      <c r="AB35" s="275">
        <v>89.633625719999998</v>
      </c>
      <c r="AC35" s="275">
        <v>90.238778069999995</v>
      </c>
      <c r="AD35" s="276">
        <v>8.352769500000008</v>
      </c>
      <c r="AE35" s="303">
        <v>0.10200484363405837</v>
      </c>
      <c r="AF35" s="298"/>
      <c r="AG35" s="277"/>
    </row>
    <row r="36" spans="2:33" x14ac:dyDescent="0.2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75">
        <v>0</v>
      </c>
      <c r="T36" s="275">
        <v>0</v>
      </c>
      <c r="U36" s="275">
        <v>0</v>
      </c>
      <c r="V36" s="275">
        <v>0</v>
      </c>
      <c r="W36" s="275">
        <v>0</v>
      </c>
      <c r="X36" s="275">
        <v>0</v>
      </c>
      <c r="Y36" s="275">
        <v>0</v>
      </c>
      <c r="Z36" s="275">
        <v>0</v>
      </c>
      <c r="AA36" s="275">
        <v>0</v>
      </c>
      <c r="AB36" s="275">
        <v>0</v>
      </c>
      <c r="AC36" s="275">
        <v>0</v>
      </c>
      <c r="AD36" s="276">
        <v>0</v>
      </c>
      <c r="AE36" s="303">
        <v>0</v>
      </c>
      <c r="AF36" s="298"/>
      <c r="AG36" s="277"/>
    </row>
    <row r="37" spans="2:33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98"/>
    </row>
    <row r="38" spans="2:33" x14ac:dyDescent="0.25">
      <c r="AD38" s="255"/>
      <c r="AE38" s="255"/>
      <c r="AF38" s="298"/>
    </row>
    <row r="39" spans="2:33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98"/>
    </row>
    <row r="40" spans="2:33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98"/>
    </row>
  </sheetData>
  <mergeCells count="4">
    <mergeCell ref="B1:AE1"/>
    <mergeCell ref="B2:AE2"/>
    <mergeCell ref="B3:AE3"/>
    <mergeCell ref="B4:AE4"/>
  </mergeCells>
  <phoneticPr fontId="35" type="noConversion"/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5" t="s">
        <v>119</v>
      </c>
      <c r="B1" s="355"/>
      <c r="C1" s="355"/>
      <c r="D1" s="355"/>
      <c r="E1" s="355"/>
      <c r="F1" s="355"/>
      <c r="G1" s="269"/>
    </row>
    <row r="2" spans="1:7" ht="18.75" x14ac:dyDescent="0.25">
      <c r="A2" s="355" t="s">
        <v>261</v>
      </c>
      <c r="B2" s="355"/>
      <c r="C2" s="355"/>
      <c r="D2" s="355"/>
      <c r="E2" s="355"/>
      <c r="F2" s="355"/>
      <c r="G2" s="269"/>
    </row>
    <row r="3" spans="1:7" ht="18.75" x14ac:dyDescent="0.25">
      <c r="A3" s="355" t="s">
        <v>345</v>
      </c>
      <c r="B3" s="355"/>
      <c r="C3" s="355"/>
      <c r="D3" s="355"/>
      <c r="E3" s="355"/>
      <c r="F3" s="355"/>
      <c r="G3" s="269"/>
    </row>
    <row r="5" spans="1:7" x14ac:dyDescent="0.25">
      <c r="A5" s="360" t="s">
        <v>262</v>
      </c>
      <c r="B5" s="362" t="s">
        <v>263</v>
      </c>
      <c r="C5" s="362" t="s">
        <v>264</v>
      </c>
      <c r="D5" s="362" t="s">
        <v>1</v>
      </c>
      <c r="E5" s="362" t="s">
        <v>332</v>
      </c>
      <c r="F5" s="362" t="s">
        <v>343</v>
      </c>
      <c r="G5" s="337"/>
    </row>
    <row r="6" spans="1:7" x14ac:dyDescent="0.25">
      <c r="A6" s="361"/>
      <c r="B6" s="363"/>
      <c r="C6" s="363"/>
      <c r="D6" s="363"/>
      <c r="E6" s="363"/>
      <c r="F6" s="363"/>
      <c r="G6" s="337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0">
        <v>0.15372202189327455</v>
      </c>
      <c r="C8" s="327">
        <v>0.30790436131543153</v>
      </c>
      <c r="D8" s="333">
        <v>0.3020788914266081</v>
      </c>
      <c r="E8" s="344">
        <v>4.7000000000000002E-3</v>
      </c>
      <c r="F8" s="333">
        <v>0.10216873190997613</v>
      </c>
      <c r="G8" s="338"/>
    </row>
    <row r="9" spans="1:7" x14ac:dyDescent="0.25">
      <c r="A9" s="259" t="s">
        <v>266</v>
      </c>
      <c r="B9" s="330">
        <v>0.21356321414185239</v>
      </c>
      <c r="C9" s="327">
        <v>2.9360968839330361</v>
      </c>
      <c r="D9" s="333">
        <v>0.5037251432159856</v>
      </c>
      <c r="E9" s="344">
        <v>0.20699999999999999</v>
      </c>
      <c r="F9" s="333">
        <v>0.51102054413268183</v>
      </c>
      <c r="G9" s="338"/>
    </row>
    <row r="10" spans="1:7" x14ac:dyDescent="0.25">
      <c r="A10" s="261" t="s">
        <v>267</v>
      </c>
      <c r="B10" s="311"/>
      <c r="C10" s="311"/>
      <c r="D10" s="311"/>
      <c r="E10" s="345"/>
      <c r="F10" s="311"/>
      <c r="G10" s="339"/>
    </row>
    <row r="11" spans="1:7" x14ac:dyDescent="0.25">
      <c r="A11" s="256"/>
      <c r="B11" s="312"/>
      <c r="C11" s="312"/>
      <c r="D11" s="312"/>
      <c r="E11" s="346"/>
      <c r="F11" s="312"/>
      <c r="G11" s="340"/>
    </row>
    <row r="12" spans="1:7" x14ac:dyDescent="0.25">
      <c r="A12" s="259" t="s">
        <v>268</v>
      </c>
      <c r="B12" s="332">
        <v>1.4220981018841903E-2</v>
      </c>
      <c r="C12" s="328">
        <v>4.0937781773428862E-2</v>
      </c>
      <c r="D12" s="334">
        <v>1.08015449527879E-2</v>
      </c>
      <c r="E12" s="347">
        <v>4.1000000000000002E-2</v>
      </c>
      <c r="F12" s="334">
        <v>1.6729411718442413E-2</v>
      </c>
      <c r="G12" s="341"/>
    </row>
    <row r="13" spans="1:7" x14ac:dyDescent="0.25">
      <c r="A13" s="259" t="s">
        <v>269</v>
      </c>
      <c r="B13" s="332">
        <v>0.121440691862179</v>
      </c>
      <c r="C13" s="328">
        <v>0.12462676486896318</v>
      </c>
      <c r="D13" s="334">
        <v>2.6982945281721408E-2</v>
      </c>
      <c r="E13" s="347">
        <v>4.2000000000000003E-2</v>
      </c>
      <c r="F13" s="334">
        <v>8.1004650136255948E-2</v>
      </c>
      <c r="G13" s="341"/>
    </row>
    <row r="14" spans="1:7" x14ac:dyDescent="0.25">
      <c r="A14" s="261" t="s">
        <v>270</v>
      </c>
      <c r="B14" s="311"/>
      <c r="C14" s="311"/>
      <c r="D14" s="311"/>
      <c r="E14" s="345"/>
      <c r="F14" s="311"/>
      <c r="G14" s="339"/>
    </row>
    <row r="15" spans="1:7" x14ac:dyDescent="0.25">
      <c r="A15" s="256"/>
      <c r="B15" s="312"/>
      <c r="C15" s="312"/>
      <c r="D15" s="312"/>
      <c r="E15" s="346"/>
      <c r="F15" s="312"/>
      <c r="G15" s="340"/>
    </row>
    <row r="16" spans="1:7" x14ac:dyDescent="0.25">
      <c r="A16" s="259" t="s">
        <v>271</v>
      </c>
      <c r="B16" s="330">
        <v>0.11320649260236997</v>
      </c>
      <c r="C16" s="327">
        <v>0.32848306554753498</v>
      </c>
      <c r="D16" s="335">
        <v>0.40031007882986758</v>
      </c>
      <c r="E16" s="335">
        <v>0.98</v>
      </c>
      <c r="F16" s="335">
        <v>0.20652409078123637</v>
      </c>
      <c r="G16" s="342"/>
    </row>
    <row r="17" spans="1:7" x14ac:dyDescent="0.25">
      <c r="A17" s="264" t="s">
        <v>272</v>
      </c>
      <c r="B17" s="331">
        <v>0.14222586545610205</v>
      </c>
      <c r="C17" s="329">
        <v>0.84576537061382784</v>
      </c>
      <c r="D17" s="336">
        <v>1.2414389090683629</v>
      </c>
      <c r="E17" s="349">
        <v>0</v>
      </c>
      <c r="F17" s="336">
        <v>0.68057814491929514</v>
      </c>
      <c r="G17" s="343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5" t="s">
        <v>119</v>
      </c>
      <c r="B1" s="355"/>
      <c r="C1" s="355"/>
      <c r="D1" s="355"/>
      <c r="E1" s="355"/>
      <c r="F1" s="355"/>
      <c r="G1" s="269"/>
    </row>
    <row r="2" spans="1:7" ht="18.75" x14ac:dyDescent="0.25">
      <c r="A2" s="355" t="s">
        <v>261</v>
      </c>
      <c r="B2" s="355"/>
      <c r="C2" s="355"/>
      <c r="D2" s="355"/>
      <c r="E2" s="355"/>
      <c r="F2" s="355"/>
      <c r="G2" s="269"/>
    </row>
    <row r="3" spans="1:7" ht="18.75" x14ac:dyDescent="0.25">
      <c r="A3" s="355" t="s">
        <v>342</v>
      </c>
      <c r="B3" s="355"/>
      <c r="C3" s="355"/>
      <c r="D3" s="355"/>
      <c r="E3" s="355"/>
      <c r="F3" s="355"/>
      <c r="G3" s="269"/>
    </row>
    <row r="5" spans="1:7" x14ac:dyDescent="0.25">
      <c r="A5" s="360" t="s">
        <v>262</v>
      </c>
      <c r="B5" s="362" t="s">
        <v>263</v>
      </c>
      <c r="C5" s="362" t="s">
        <v>264</v>
      </c>
      <c r="D5" s="362" t="s">
        <v>1</v>
      </c>
      <c r="E5" s="362" t="s">
        <v>332</v>
      </c>
      <c r="F5" s="362" t="s">
        <v>343</v>
      </c>
      <c r="G5" s="337"/>
    </row>
    <row r="6" spans="1:7" x14ac:dyDescent="0.25">
      <c r="A6" s="361"/>
      <c r="B6" s="363"/>
      <c r="C6" s="363"/>
      <c r="D6" s="363"/>
      <c r="E6" s="363"/>
      <c r="F6" s="363"/>
      <c r="G6" s="337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0">
        <v>0.16659093776720432</v>
      </c>
      <c r="C8" s="327">
        <v>0.32789673907307815</v>
      </c>
      <c r="D8" s="333">
        <v>0.2784464473155791</v>
      </c>
      <c r="E8" s="344">
        <v>4.7000000000000002E-3</v>
      </c>
      <c r="F8" s="333">
        <v>0.10216873190997613</v>
      </c>
      <c r="G8" s="338"/>
    </row>
    <row r="9" spans="1:7" x14ac:dyDescent="0.25">
      <c r="A9" s="259" t="s">
        <v>266</v>
      </c>
      <c r="B9" s="330">
        <v>0.22965888586799876</v>
      </c>
      <c r="C9" s="327">
        <v>2.1725088885639279</v>
      </c>
      <c r="D9" s="333">
        <v>0.46292358615824653</v>
      </c>
      <c r="E9" s="344">
        <v>0.20699999999999999</v>
      </c>
      <c r="F9" s="333">
        <v>0.51102054413268183</v>
      </c>
      <c r="G9" s="338"/>
    </row>
    <row r="10" spans="1:7" x14ac:dyDescent="0.25">
      <c r="A10" s="261" t="s">
        <v>267</v>
      </c>
      <c r="B10" s="311"/>
      <c r="C10" s="311"/>
      <c r="D10" s="311"/>
      <c r="E10" s="345"/>
      <c r="F10" s="311"/>
      <c r="G10" s="339"/>
    </row>
    <row r="11" spans="1:7" x14ac:dyDescent="0.25">
      <c r="A11" s="256"/>
      <c r="B11" s="312"/>
      <c r="C11" s="312"/>
      <c r="D11" s="312"/>
      <c r="E11" s="346"/>
      <c r="F11" s="312"/>
      <c r="G11" s="340"/>
    </row>
    <row r="12" spans="1:7" x14ac:dyDescent="0.25">
      <c r="A12" s="259" t="s">
        <v>268</v>
      </c>
      <c r="B12" s="332">
        <v>1.5314508539259771E-2</v>
      </c>
      <c r="C12" s="328">
        <v>2.4217408097164005E-2</v>
      </c>
      <c r="D12" s="334">
        <v>1.7946723350069655E-2</v>
      </c>
      <c r="E12" s="347">
        <v>4.1000000000000002E-2</v>
      </c>
      <c r="F12" s="334">
        <v>1.6729411718442413E-2</v>
      </c>
      <c r="G12" s="341"/>
    </row>
    <row r="13" spans="1:7" x14ac:dyDescent="0.25">
      <c r="A13" s="259" t="s">
        <v>269</v>
      </c>
      <c r="B13" s="332">
        <v>0.13026745101239434</v>
      </c>
      <c r="C13" s="328">
        <v>5.7428738699716521E-2</v>
      </c>
      <c r="D13" s="334">
        <v>4.5035182056296343E-2</v>
      </c>
      <c r="E13" s="347">
        <v>4.2000000000000003E-2</v>
      </c>
      <c r="F13" s="334">
        <v>8.1004650136255948E-2</v>
      </c>
      <c r="G13" s="341"/>
    </row>
    <row r="14" spans="1:7" x14ac:dyDescent="0.25">
      <c r="A14" s="261" t="s">
        <v>270</v>
      </c>
      <c r="B14" s="311"/>
      <c r="C14" s="311"/>
      <c r="D14" s="311"/>
      <c r="E14" s="345"/>
      <c r="F14" s="311"/>
      <c r="G14" s="339"/>
    </row>
    <row r="15" spans="1:7" x14ac:dyDescent="0.25">
      <c r="A15" s="256"/>
      <c r="B15" s="312"/>
      <c r="C15" s="312"/>
      <c r="D15" s="312"/>
      <c r="E15" s="346"/>
      <c r="F15" s="312"/>
      <c r="G15" s="340"/>
    </row>
    <row r="16" spans="1:7" x14ac:dyDescent="0.25">
      <c r="A16" s="259" t="s">
        <v>271</v>
      </c>
      <c r="B16" s="330">
        <v>0.11604417236532065</v>
      </c>
      <c r="C16" s="327">
        <v>0.4216949326328065</v>
      </c>
      <c r="D16" s="335">
        <v>0.39850451426254496</v>
      </c>
      <c r="E16" s="344">
        <v>0.98</v>
      </c>
      <c r="F16" s="335">
        <v>0.20652409078123637</v>
      </c>
      <c r="G16" s="342"/>
    </row>
    <row r="17" spans="1:7" x14ac:dyDescent="0.25">
      <c r="A17" s="264" t="s">
        <v>272</v>
      </c>
      <c r="B17" s="331">
        <v>0.14837711854220645</v>
      </c>
      <c r="C17" s="329">
        <v>1.1288344545170745</v>
      </c>
      <c r="D17" s="336">
        <v>1.1638407095984029</v>
      </c>
      <c r="E17" s="348">
        <v>0</v>
      </c>
      <c r="F17" s="336">
        <v>0.68057814491929514</v>
      </c>
      <c r="G17" s="343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5" t="s">
        <v>119</v>
      </c>
      <c r="B1" s="355"/>
      <c r="C1" s="355"/>
      <c r="D1" s="355"/>
    </row>
    <row r="2" spans="1:4" ht="18.75" x14ac:dyDescent="0.25">
      <c r="A2" s="355" t="s">
        <v>261</v>
      </c>
      <c r="B2" s="355"/>
      <c r="C2" s="355"/>
      <c r="D2" s="355"/>
    </row>
    <row r="3" spans="1:4" ht="18.75" x14ac:dyDescent="0.25">
      <c r="A3" s="355" t="s">
        <v>319</v>
      </c>
      <c r="B3" s="355"/>
      <c r="C3" s="355"/>
      <c r="D3" s="355"/>
    </row>
    <row r="5" spans="1:4" x14ac:dyDescent="0.25">
      <c r="A5" s="360" t="s">
        <v>262</v>
      </c>
      <c r="B5" s="362" t="s">
        <v>263</v>
      </c>
      <c r="C5" s="362" t="s">
        <v>264</v>
      </c>
      <c r="D5" s="362" t="s">
        <v>1</v>
      </c>
    </row>
    <row r="6" spans="1:4" x14ac:dyDescent="0.25">
      <c r="A6" s="361"/>
      <c r="B6" s="363"/>
      <c r="C6" s="363"/>
      <c r="D6" s="36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7">
        <v>0.33</v>
      </c>
      <c r="D8" s="322">
        <v>0.25280791243117962</v>
      </c>
    </row>
    <row r="9" spans="1:4" x14ac:dyDescent="0.25">
      <c r="A9" s="259" t="s">
        <v>266</v>
      </c>
      <c r="B9" s="260">
        <v>0.21071776778077889</v>
      </c>
      <c r="C9" s="317">
        <v>0.56000000000000005</v>
      </c>
      <c r="D9" s="322">
        <v>0.41346062012384538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1.6081926952776E-2</v>
      </c>
      <c r="C12" s="314">
        <v>0.05</v>
      </c>
      <c r="D12" s="323">
        <v>5.2403359258654574E-2</v>
      </c>
    </row>
    <row r="13" spans="1:4" x14ac:dyDescent="0.25">
      <c r="A13" s="259" t="s">
        <v>269</v>
      </c>
      <c r="B13" s="268">
        <v>0.12706483784308581</v>
      </c>
      <c r="C13" s="314">
        <v>0.13</v>
      </c>
      <c r="D13" s="323">
        <v>0.13486685488740824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0.13089626796314399</v>
      </c>
      <c r="C16" s="317">
        <v>0.38</v>
      </c>
      <c r="D16" s="322">
        <v>0.38855624906803687</v>
      </c>
    </row>
    <row r="17" spans="1:4" x14ac:dyDescent="0.25">
      <c r="A17" s="264" t="s">
        <v>272</v>
      </c>
      <c r="B17" s="320">
        <v>0.16163046172953038</v>
      </c>
      <c r="C17" s="321">
        <v>0.98</v>
      </c>
      <c r="D17" s="324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Seguros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2023-09-08T14:38:06Z</dcterms:modified>
</cp:coreProperties>
</file>