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6-2023/"/>
    </mc:Choice>
  </mc:AlternateContent>
  <xr:revisionPtr revIDLastSave="663" documentId="13_ncr:1_{1895015C-587D-468A-948F-D0518A5A84EB}" xr6:coauthVersionLast="47" xr6:coauthVersionMax="47" xr10:uidLastSave="{B8CB4E01-6F86-4F5D-9B43-8F7ECA13D78F}"/>
  <bookViews>
    <workbookView xWindow="-120" yWindow="-120" windowWidth="29040" windowHeight="1584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Banco BS" sheetId="22" r:id="rId6"/>
    <sheet name="ind dic jun 22" sheetId="53" state="hidden" r:id="rId7"/>
    <sheet name="Ind dic marz 22" sheetId="50" state="hidden" r:id="rId8"/>
    <sheet name="Ind Sept19" sheetId="37" state="hidden" r:id="rId9"/>
    <sheet name="Ind Jun19" sheetId="36" state="hidden" r:id="rId10"/>
    <sheet name="Ind Marz19" sheetId="35" state="hidden" r:id="rId11"/>
  </sheets>
  <definedNames>
    <definedName name="_xlnm.Print_Area" localSheetId="1">EU!$B$2:$E$77</definedName>
    <definedName name="_xlnm.Print_Area" localSheetId="6">'ind dic jun 22'!$A$1:$F$20</definedName>
    <definedName name="_xlnm.Print_Area" localSheetId="7">'Ind dic marz 22'!$A$1:$F$20</definedName>
    <definedName name="_xlnm.Print_Area" localSheetId="9">'Ind Jun19'!$A$1:$D$19</definedName>
    <definedName name="_xlnm.Print_Area" localSheetId="10">'Ind Marz19'!$A$1:$D$19</definedName>
    <definedName name="_xlnm.Print_Area" localSheetId="8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SARMIENTO, MILITZA</author>
  </authors>
  <commentList>
    <comment ref="S39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SARMIENTO, MILITZA:</t>
        </r>
        <r>
          <rPr>
            <sz val="9"/>
            <color indexed="81"/>
            <rFont val="Tahoma"/>
            <family val="2"/>
          </rPr>
          <t xml:space="preserve">
capital
</t>
        </r>
      </text>
    </comment>
  </commentList>
</comments>
</file>

<file path=xl/sharedStrings.xml><?xml version="1.0" encoding="utf-8"?>
<sst xmlns="http://schemas.openxmlformats.org/spreadsheetml/2006/main" count="670" uniqueCount="331">
  <si>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</si>
  <si>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</si>
  <si>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</si>
  <si>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</si>
  <si>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</si>
  <si>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</si>
  <si>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</si>
  <si>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</si>
  <si>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</si>
  <si>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</si>
  <si>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</si>
  <si>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</si>
  <si>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</si>
  <si>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</si>
  <si>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</si>
  <si>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</si>
  <si>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</si>
  <si>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</si>
  <si>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</si>
  <si>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</si>
  <si>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</si>
  <si>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</si>
  <si>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</si>
  <si>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</si>
  <si>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</si>
  <si>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</si>
  <si>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</si>
  <si>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</si>
  <si>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</si>
  <si>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</si>
  <si>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</si>
  <si>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</si>
  <si>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</si>
  <si>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</si>
  <si>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</si>
  <si>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</si>
  <si>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</si>
  <si>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</si>
  <si>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</si>
  <si>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</si>
  <si>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</si>
  <si>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</si>
  <si>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</si>
  <si>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</si>
  <si>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</si>
  <si>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</si>
  <si>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</si>
  <si>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</si>
  <si>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</si>
  <si>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</si>
  <si>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</si>
  <si>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</si>
  <si>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</si>
  <si>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</si>
  <si>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</si>
  <si>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</si>
  <si>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</si>
  <si>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</si>
  <si>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</si>
  <si>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</si>
  <si>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</si>
  <si>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</si>
  <si>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</si>
  <si>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</si>
  <si>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</si>
  <si>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</si>
  <si>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</si>
  <si>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</si>
  <si>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</si>
  <si>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</si>
  <si>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</si>
  <si>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</si>
  <si>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</si>
  <si>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</si>
  <si>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</si>
  <si>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</si>
  <si>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</si>
  <si>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</si>
  <si>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</si>
  <si>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</si>
  <si>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</si>
  <si>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</si>
  <si>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</si>
  <si>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</si>
  <si>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</si>
  <si>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</si>
  <si>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</si>
  <si>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</si>
  <si>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</si>
  <si>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</si>
  <si>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</si>
  <si>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</si>
  <si>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</si>
  <si>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</si>
  <si>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</si>
  <si>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</si>
  <si>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</si>
  <si>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</si>
  <si>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</si>
  <si>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</si>
  <si>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</si>
  <si>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</si>
  <si>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</si>
  <si>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</si>
  <si>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</si>
  <si>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</si>
  <si>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</si>
  <si>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</si>
  <si>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</si>
  <si>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</si>
  <si>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</si>
  <si>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</si>
  <si>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</si>
  <si>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</si>
  <si>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</si>
  <si>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</si>
  <si>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</si>
  <si>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</si>
  <si>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</si>
  <si>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</si>
  <si>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</si>
  <si>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</si>
  <si>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</si>
  <si>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</si>
  <si>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</si>
  <si>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</si>
  <si>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</si>
  <si>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</si>
  <si>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</si>
  <si>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</si>
  <si>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</si>
  <si>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</si>
  <si>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</si>
  <si>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</si>
  <si>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</si>
  <si>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</si>
  <si>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</si>
  <si>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</si>
  <si>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</si>
  <si>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</si>
  <si>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</si>
  <si>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</si>
  <si>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</si>
  <si>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</si>
  <si>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</si>
  <si>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</si>
  <si>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</si>
  <si>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</si>
  <si>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</si>
  <si>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</si>
  <si>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</si>
  <si>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</si>
  <si>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</si>
  <si>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</si>
  <si>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</si>
  <si>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</si>
  <si>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</si>
  <si>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</si>
  <si>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</si>
  <si>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</si>
  <si>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</si>
  <si>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</si>
  <si>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</si>
  <si>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</si>
  <si>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</si>
  <si>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</si>
  <si>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</si>
  <si>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</si>
  <si>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</si>
  <si>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</si>
  <si>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</si>
  <si>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</si>
  <si>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</si>
  <si>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</si>
  <si>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</si>
  <si>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</si>
  <si>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</si>
  <si>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</si>
  <si>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</si>
  <si>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</si>
  <si>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</si>
  <si>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</si>
  <si>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</si>
  <si>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</si>
  <si>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</si>
  <si>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</si>
  <si>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</si>
  <si>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</si>
  <si>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</si>
  <si>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</si>
  <si>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</si>
  <si>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</si>
  <si>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</si>
  <si>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</si>
  <si>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</si>
  <si>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</si>
  <si>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</si>
  <si>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</si>
  <si>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</si>
  <si>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</si>
  <si>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</si>
  <si>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</si>
  <si>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</si>
  <si>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</si>
  <si>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</si>
  <si>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</si>
  <si>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</si>
  <si>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</si>
  <si>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</si>
  <si>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</si>
  <si>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</si>
  <si>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</si>
  <si>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</si>
  <si>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</si>
  <si>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</si>
  <si>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</si>
  <si>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</si>
  <si>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</si>
  <si>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</si>
  <si>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</si>
  <si>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</si>
  <si>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</si>
  <si>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</si>
  <si>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</si>
  <si>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</si>
  <si>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</si>
  <si>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</si>
  <si>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</si>
  <si>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</si>
  <si>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</si>
  <si>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</si>
  <si>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</si>
  <si>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</si>
  <si>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</si>
  <si>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</si>
  <si>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</si>
  <si>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</si>
  <si>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</si>
  <si>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</si>
  <si>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</si>
  <si>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</si>
  <si>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</si>
  <si>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</si>
  <si>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</si>
  <si>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</si>
  <si>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</si>
  <si>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</si>
  <si>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</si>
  <si>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</si>
  <si>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</si>
  <si>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</si>
  <si>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</si>
  <si>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</si>
  <si>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</si>
  <si>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</si>
  <si>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</si>
  <si>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</si>
  <si>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</si>
  <si>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</si>
  <si>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</si>
  <si>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</si>
  <si>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</si>
  <si>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</si>
  <si>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</si>
  <si>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</si>
  <si>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</si>
  <si>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</si>
  <si>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</si>
  <si>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</si>
  <si>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</si>
  <si>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</si>
  <si>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</si>
  <si>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</si>
  <si>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</si>
  <si>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</si>
  <si>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</si>
  <si>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</si>
  <si>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</si>
  <si>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</si>
  <si>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</si>
  <si>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</si>
  <si>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</si>
  <si>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</si>
  <si>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</si>
  <si>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</si>
  <si>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</si>
  <si>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</si>
  <si>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</si>
  <si>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</si>
  <si>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</si>
  <si>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</si>
  <si>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</si>
  <si>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</si>
  <si>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</si>
  <si>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</si>
  <si>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</si>
  <si>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</si>
  <si>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</si>
  <si>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</si>
  <si>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</si>
  <si>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</si>
  <si>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</si>
  <si>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</si>
  <si>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</si>
  <si>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</si>
  <si>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</si>
  <si>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</si>
  <si>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</si>
  <si>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</si>
  <si>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</si>
  <si>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</si>
  <si>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</si>
  <si>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</si>
  <si>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</si>
  <si>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SIACAP (*)</t>
  </si>
  <si>
    <t>(*) Datos a Diciembre 2020</t>
  </si>
  <si>
    <t>Junio 2020/ Junio 2021</t>
  </si>
  <si>
    <t>Bancos Jun 2021</t>
  </si>
  <si>
    <t>Bancos Sept 2021</t>
  </si>
  <si>
    <t>Bancos Dic 2021</t>
  </si>
  <si>
    <t>Bancos marz 2022</t>
  </si>
  <si>
    <t>Bancos Jun 2022</t>
  </si>
  <si>
    <t>Al 31 de Marzo 2022</t>
  </si>
  <si>
    <t>MICI (**)</t>
  </si>
  <si>
    <t>Al 31 de Junio 2022</t>
  </si>
  <si>
    <t>(**) Datos de Diciembre 2021</t>
  </si>
  <si>
    <t>Bancos Sept 2022</t>
  </si>
  <si>
    <t>Bancos Dic 2022</t>
  </si>
  <si>
    <t>Bancos marz 2023</t>
  </si>
  <si>
    <t>Bancos Jun 2023</t>
  </si>
  <si>
    <t>Junio 2022/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</si>
</sst>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61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43" fontId="5" fillId="0" borderId="0" xfId="0" applyNumberFormat="1" applyFont="1" applyAlignment="1">
      <alignment vertical="center"/>
    </xf>
    <xf numFmtId="43" fontId="32" fillId="0" borderId="3" xfId="1" applyFont="1" applyBorder="1" applyAlignment="1">
      <alignment horizontal="center" vertical="center"/>
    </xf>
    <xf numFmtId="43" fontId="32" fillId="36" borderId="64" xfId="1" applyFont="1" applyFill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48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49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48" t="s">
        <v>140</v>
      </c>
      <c r="B2" s="74"/>
      <c r="C2" s="75"/>
      <c r="D2" s="76"/>
    </row>
    <row r="3" spans="1:5" s="77" customFormat="1" ht="66.599999999999994" customHeight="1" thickBot="1" x14ac:dyDescent="0.3">
      <c r="A3" s="349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51" t="s">
        <v>253</v>
      </c>
      <c r="D2" s="351"/>
    </row>
    <row r="3" spans="2:31" s="225" customFormat="1" ht="10.15" customHeight="1" x14ac:dyDescent="0.2"/>
    <row r="4" spans="2:31" s="225" customFormat="1" ht="24" customHeight="1" x14ac:dyDescent="0.2">
      <c r="B4" s="350"/>
      <c r="C4" s="350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52" t="s">
        <v>119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</row>
    <row r="2" spans="2:28" ht="18.75" x14ac:dyDescent="0.25">
      <c r="B2" s="352" t="s">
        <v>273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</row>
    <row r="3" spans="2:28" ht="18.75" x14ac:dyDescent="0.25">
      <c r="B3" s="352" t="s">
        <v>274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</row>
    <row r="4" spans="2:28" ht="18.75" x14ac:dyDescent="0.25">
      <c r="B4" s="352" t="s">
        <v>316</v>
      </c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</row>
    <row r="5" spans="2:28" ht="18.75" x14ac:dyDescent="0.25">
      <c r="B5" s="269"/>
      <c r="C5" s="269"/>
      <c r="D5" s="269"/>
      <c r="E5" s="269"/>
      <c r="F5" s="269"/>
      <c r="G5" s="269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269"/>
      <c r="Y5" s="269"/>
    </row>
    <row r="6" spans="2:28" ht="30" x14ac:dyDescent="0.25">
      <c r="B6" s="261" t="s">
        <v>0</v>
      </c>
      <c r="C6" s="254" t="s">
        <v>293</v>
      </c>
      <c r="D6" s="254" t="s">
        <v>294</v>
      </c>
      <c r="E6" s="254" t="s">
        <v>295</v>
      </c>
      <c r="F6" s="254" t="s">
        <v>296</v>
      </c>
      <c r="G6" s="254" t="s">
        <v>297</v>
      </c>
      <c r="H6" s="254" t="s">
        <v>298</v>
      </c>
      <c r="I6" s="254" t="s">
        <v>299</v>
      </c>
      <c r="J6" s="254" t="s">
        <v>300</v>
      </c>
      <c r="K6" s="254" t="s">
        <v>301</v>
      </c>
      <c r="L6" s="254" t="s">
        <v>302</v>
      </c>
      <c r="M6" s="254" t="s">
        <v>304</v>
      </c>
      <c r="N6" s="254" t="s">
        <v>306</v>
      </c>
      <c r="O6" s="254" t="s">
        <v>308</v>
      </c>
      <c r="P6" s="254" t="s">
        <v>309</v>
      </c>
      <c r="Q6" s="254" t="s">
        <v>310</v>
      </c>
      <c r="R6" s="254" t="s">
        <v>311</v>
      </c>
      <c r="S6" s="254" t="s">
        <v>312</v>
      </c>
      <c r="T6" s="254" t="s">
        <v>313</v>
      </c>
      <c r="U6" s="254" t="s">
        <v>317</v>
      </c>
      <c r="V6" s="254" t="s">
        <v>318</v>
      </c>
      <c r="W6" s="254" t="s">
        <v>319</v>
      </c>
      <c r="X6" s="270" t="s">
        <v>259</v>
      </c>
      <c r="Y6" s="303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1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1">
        <f t="shared" ref="Y9:Y11" si="1">+U9/Q9-1</f>
        <v>4.3609391079153514E-3</v>
      </c>
    </row>
    <row r="10" spans="2:28" x14ac:dyDescent="0.2">
      <c r="B10" s="274" t="s">
        <v>292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1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1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1">
        <v>0</v>
      </c>
      <c r="Z12" s="255"/>
      <c r="AA12" s="277"/>
    </row>
    <row r="13" spans="2:28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2">
        <v>5996.5007637709996</v>
      </c>
      <c r="Q13" s="322">
        <v>6092.5682623029998</v>
      </c>
      <c r="R13" s="322">
        <v>6364.8945656246797</v>
      </c>
      <c r="S13" s="322">
        <v>6952.1623142897597</v>
      </c>
      <c r="T13" s="322">
        <v>7086.7928595673902</v>
      </c>
      <c r="U13" s="322">
        <v>6913.8473846329998</v>
      </c>
      <c r="V13" s="322"/>
      <c r="W13" s="322"/>
      <c r="X13" s="276">
        <f>+U13-Q13</f>
        <v>821.27912233000006</v>
      </c>
      <c r="Y13" s="301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f t="shared" ref="F14:N14" si="2">SUM(F8:F13)</f>
        <v>119571.0550065026</v>
      </c>
      <c r="G14" s="293">
        <f t="shared" si="2"/>
        <v>119736.60956903899</v>
      </c>
      <c r="H14" s="293">
        <f t="shared" si="2"/>
        <v>117745.33517114499</v>
      </c>
      <c r="I14" s="293">
        <f t="shared" si="2"/>
        <v>117889.67880037389</v>
      </c>
      <c r="J14" s="293">
        <f t="shared" si="2"/>
        <v>118523.3463762647</v>
      </c>
      <c r="K14" s="293">
        <f t="shared" si="2"/>
        <v>121483.88531261738</v>
      </c>
      <c r="L14" s="293">
        <f t="shared" si="2"/>
        <v>121488.132463962</v>
      </c>
      <c r="M14" s="293">
        <f t="shared" si="2"/>
        <v>121028.65480512001</v>
      </c>
      <c r="N14" s="293">
        <f t="shared" si="2"/>
        <v>122562.69677394601</v>
      </c>
      <c r="O14" s="293">
        <f t="shared" ref="O14:U14" si="3">SUM(O8:O13)</f>
        <v>124990.36559986099</v>
      </c>
      <c r="P14" s="293">
        <f t="shared" si="3"/>
        <v>125264.1761806201</v>
      </c>
      <c r="Q14" s="293">
        <f t="shared" si="3"/>
        <v>129189.04879568901</v>
      </c>
      <c r="R14" s="293">
        <f t="shared" si="3"/>
        <v>130367.33943054508</v>
      </c>
      <c r="S14" s="293">
        <f t="shared" si="3"/>
        <v>130352.42361324535</v>
      </c>
      <c r="T14" s="293">
        <f t="shared" si="3"/>
        <v>129218.86449966708</v>
      </c>
      <c r="U14" s="293">
        <f t="shared" si="3"/>
        <v>128984.22364924301</v>
      </c>
      <c r="V14" s="293"/>
      <c r="W14" s="293"/>
      <c r="X14" s="293">
        <f>+U14-Q14</f>
        <v>-204.82514644600451</v>
      </c>
      <c r="Y14" s="300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1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1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1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3">
        <v>107544</v>
      </c>
      <c r="D21" s="293">
        <v>106172</v>
      </c>
      <c r="E21" s="293">
        <v>104480.7</v>
      </c>
      <c r="F21" s="293">
        <f t="shared" ref="F21:N21" si="6">SUM(F18:F20)</f>
        <v>104883.8471931815</v>
      </c>
      <c r="G21" s="293">
        <f t="shared" si="6"/>
        <v>105423.86839175204</v>
      </c>
      <c r="H21" s="293">
        <f t="shared" si="6"/>
        <v>103670.70906198479</v>
      </c>
      <c r="I21" s="293">
        <f t="shared" si="6"/>
        <v>103571.6494201903</v>
      </c>
      <c r="J21" s="293">
        <f t="shared" si="6"/>
        <v>104053.3559080033</v>
      </c>
      <c r="K21" s="293">
        <f t="shared" si="6"/>
        <v>106738.4195003443</v>
      </c>
      <c r="L21" s="293">
        <f t="shared" si="6"/>
        <v>106326.81255262331</v>
      </c>
      <c r="M21" s="293">
        <f t="shared" si="6"/>
        <v>105555.5873082428</v>
      </c>
      <c r="N21" s="293">
        <f t="shared" si="6"/>
        <v>106519.6971740338</v>
      </c>
      <c r="O21" s="293">
        <f t="shared" ref="O21:U21" si="7">SUM(O18:O20)</f>
        <v>109094.14891123169</v>
      </c>
      <c r="P21" s="293">
        <f t="shared" si="7"/>
        <v>109394.7244461833</v>
      </c>
      <c r="Q21" s="293">
        <f t="shared" si="7"/>
        <v>113527.893233597</v>
      </c>
      <c r="R21" s="293">
        <f t="shared" si="7"/>
        <v>114606.85611671899</v>
      </c>
      <c r="S21" s="293">
        <f t="shared" si="7"/>
        <v>114733.951602168</v>
      </c>
      <c r="T21" s="293">
        <f t="shared" si="7"/>
        <v>113632.12101989551</v>
      </c>
      <c r="U21" s="293">
        <f t="shared" si="7"/>
        <v>113334.345327296</v>
      </c>
      <c r="V21" s="293"/>
      <c r="W21" s="293"/>
      <c r="X21" s="293">
        <f>+U21-Q21</f>
        <v>-193.54790630099887</v>
      </c>
      <c r="Y21" s="300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2"/>
      <c r="Z22" s="255"/>
    </row>
    <row r="23" spans="2:27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2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1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1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1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1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2">
        <v>6787.5274194599997</v>
      </c>
      <c r="Q29" s="322">
        <v>6358.1153717899997</v>
      </c>
      <c r="R29" s="322">
        <v>5550.9858648249992</v>
      </c>
      <c r="S29" s="322">
        <v>5354.9643186920002</v>
      </c>
      <c r="T29" s="322">
        <v>5542.3731211069999</v>
      </c>
      <c r="U29" s="322">
        <v>5703.846116836</v>
      </c>
      <c r="V29" s="322"/>
      <c r="W29" s="322"/>
      <c r="X29" s="276">
        <f>+U29-Q29</f>
        <v>-654.26925495399973</v>
      </c>
      <c r="Y29" s="301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f t="shared" ref="F30:N30" si="10">SUM(F25:F29)</f>
        <v>14687.207813098999</v>
      </c>
      <c r="G30" s="293">
        <f t="shared" si="10"/>
        <v>14312.740977228999</v>
      </c>
      <c r="H30" s="293">
        <f t="shared" si="10"/>
        <v>14074.62611148</v>
      </c>
      <c r="I30" s="293">
        <f t="shared" si="10"/>
        <v>14318.029379627998</v>
      </c>
      <c r="J30" s="293">
        <f t="shared" si="10"/>
        <v>14469.990470188</v>
      </c>
      <c r="K30" s="293">
        <f t="shared" si="10"/>
        <v>14745.465813186998</v>
      </c>
      <c r="L30" s="293">
        <f t="shared" si="10"/>
        <v>15161.319911129001</v>
      </c>
      <c r="M30" s="293">
        <f t="shared" si="10"/>
        <v>15473.067497173</v>
      </c>
      <c r="N30" s="293">
        <f t="shared" si="10"/>
        <v>16042.999599208</v>
      </c>
      <c r="O30" s="293">
        <f t="shared" ref="O30:U30" si="11">SUM(O25:O29)</f>
        <v>15896.216688052002</v>
      </c>
      <c r="P30" s="293">
        <f t="shared" si="11"/>
        <v>15869.451734899198</v>
      </c>
      <c r="Q30" s="293">
        <f t="shared" si="11"/>
        <v>15661.155562731145</v>
      </c>
      <c r="R30" s="293">
        <f t="shared" si="11"/>
        <v>15760.483314862418</v>
      </c>
      <c r="S30" s="293">
        <f t="shared" si="11"/>
        <v>15618.472012315986</v>
      </c>
      <c r="T30" s="293">
        <f t="shared" si="11"/>
        <v>15586.743478982542</v>
      </c>
      <c r="U30" s="293">
        <f t="shared" si="11"/>
        <v>15649.878322373257</v>
      </c>
      <c r="V30" s="293"/>
      <c r="W30" s="293"/>
      <c r="X30" s="293">
        <f>+U30-Q30</f>
        <v>-11.277240357887422</v>
      </c>
      <c r="Y30" s="300">
        <f>+U30/Q30-1</f>
        <v>-7.2007715603850109E-4</v>
      </c>
      <c r="Z30" s="255"/>
      <c r="AA30" s="277"/>
    </row>
    <row r="31" spans="2:27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1"/>
    </row>
    <row r="32" spans="2:27" s="280" customFormat="1" ht="15.75" thickBot="1" x14ac:dyDescent="0.3">
      <c r="B32" s="261" t="s">
        <v>287</v>
      </c>
      <c r="C32" s="293">
        <v>121039</v>
      </c>
      <c r="D32" s="293">
        <v>120136</v>
      </c>
      <c r="E32" s="293">
        <v>118768.421</v>
      </c>
      <c r="F32" s="293">
        <f t="shared" ref="F32:U32" si="12">+F30+F21</f>
        <v>119571.0550062805</v>
      </c>
      <c r="G32" s="293">
        <f t="shared" si="12"/>
        <v>119736.60936898104</v>
      </c>
      <c r="H32" s="293">
        <f t="shared" si="12"/>
        <v>117745.33517346479</v>
      </c>
      <c r="I32" s="293">
        <f t="shared" si="12"/>
        <v>117889.6787998183</v>
      </c>
      <c r="J32" s="293">
        <f t="shared" si="12"/>
        <v>118523.3463781913</v>
      </c>
      <c r="K32" s="293">
        <f t="shared" si="12"/>
        <v>121483.8853135313</v>
      </c>
      <c r="L32" s="293">
        <f t="shared" si="12"/>
        <v>121488.13246375231</v>
      </c>
      <c r="M32" s="293">
        <f t="shared" si="12"/>
        <v>121028.6548054158</v>
      </c>
      <c r="N32" s="293">
        <f t="shared" si="12"/>
        <v>122562.6967732418</v>
      </c>
      <c r="O32" s="293">
        <f t="shared" si="12"/>
        <v>124990.36559928369</v>
      </c>
      <c r="P32" s="293">
        <f t="shared" si="12"/>
        <v>125264.1761810825</v>
      </c>
      <c r="Q32" s="293">
        <f t="shared" si="12"/>
        <v>129189.04879632815</v>
      </c>
      <c r="R32" s="293">
        <f t="shared" si="12"/>
        <v>130367.33943158141</v>
      </c>
      <c r="S32" s="293">
        <f t="shared" si="12"/>
        <v>130352.423614484</v>
      </c>
      <c r="T32" s="293">
        <f t="shared" si="12"/>
        <v>129218.86449887804</v>
      </c>
      <c r="U32" s="293">
        <f t="shared" si="12"/>
        <v>128984.22364966926</v>
      </c>
      <c r="V32" s="293"/>
      <c r="W32" s="293"/>
      <c r="X32" s="293">
        <f>+U32-Q32</f>
        <v>-204.82514665888448</v>
      </c>
      <c r="Y32" s="300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4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5">
        <f>+U34/Q34-1</f>
        <v>3.1685378504366035E-2</v>
      </c>
      <c r="Z34" s="255"/>
      <c r="AA34" s="277"/>
    </row>
    <row r="35" spans="2:27" x14ac:dyDescent="0.2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1">
        <f>+X35/Q35-1</f>
        <v>-0.81986705632915013</v>
      </c>
      <c r="Z35" s="255"/>
      <c r="AA35" s="277"/>
    </row>
    <row r="36" spans="2:27" x14ac:dyDescent="0.2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1">
        <f>+U36/Q36-1</f>
        <v>-2.495571000272534E-3</v>
      </c>
      <c r="Z36" s="255"/>
      <c r="AA36" s="277"/>
    </row>
    <row r="37" spans="2:27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7" t="s">
        <v>291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25">
      <c r="B40" s="287"/>
      <c r="C40" s="287"/>
      <c r="D40" s="287"/>
      <c r="E40" s="287"/>
      <c r="F40" s="287"/>
      <c r="G40" s="295"/>
      <c r="H40" s="295"/>
      <c r="I40" s="295"/>
      <c r="J40" s="295"/>
      <c r="K40" s="295"/>
      <c r="L40" s="295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25">
      <c r="B43" s="353" t="s">
        <v>262</v>
      </c>
      <c r="C43" s="355" t="s">
        <v>263</v>
      </c>
      <c r="F43" s="307">
        <v>43360</v>
      </c>
      <c r="G43" s="307">
        <v>43451</v>
      </c>
      <c r="H43" s="307">
        <v>43177</v>
      </c>
      <c r="I43" s="307">
        <v>43269</v>
      </c>
      <c r="J43" s="316">
        <v>43344</v>
      </c>
      <c r="K43" s="316">
        <v>43435</v>
      </c>
      <c r="L43" s="316">
        <v>43525</v>
      </c>
      <c r="M43" s="316">
        <v>43617</v>
      </c>
      <c r="N43" s="316">
        <v>43709</v>
      </c>
      <c r="O43" s="316">
        <v>43800</v>
      </c>
      <c r="P43" s="316">
        <v>43891</v>
      </c>
      <c r="Q43" s="316">
        <v>43983</v>
      </c>
      <c r="R43" s="316">
        <v>44075</v>
      </c>
      <c r="S43" s="316">
        <v>44166</v>
      </c>
      <c r="T43" s="316">
        <v>44256</v>
      </c>
      <c r="U43" s="316">
        <v>44348</v>
      </c>
      <c r="V43" s="316"/>
      <c r="W43" s="316"/>
    </row>
    <row r="44" spans="2:27" x14ac:dyDescent="0.25">
      <c r="B44" s="354"/>
      <c r="C44" s="356"/>
      <c r="F44" s="308"/>
      <c r="G44" s="308"/>
      <c r="H44" s="308"/>
      <c r="I44" s="308"/>
      <c r="J44" s="308"/>
      <c r="K44" s="308"/>
      <c r="L44" s="308"/>
    </row>
    <row r="45" spans="2:27" x14ac:dyDescent="0.25">
      <c r="B45" s="256"/>
      <c r="C45" s="257"/>
    </row>
    <row r="46" spans="2:27" x14ac:dyDescent="0.2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1" t="e">
        <f>((#REF!/(6/12))/(('Banco BS no usar'!M14+I14)/2))</f>
        <v>#REF!</v>
      </c>
      <c r="N52" s="311" t="e">
        <f>((#REF!/(9/12))/(('Banco BS no usar'!N14+J14)/2))</f>
        <v>#REF!</v>
      </c>
      <c r="O52" s="311" t="e">
        <f>((#REF!/(12/12))/(('Banco BS no usar'!O14+K14)/2))</f>
        <v>#REF!</v>
      </c>
      <c r="P52" s="311" t="e">
        <f>((#REF!/(3/12))/(('Banco BS no usar'!P14+L14)/2))</f>
        <v>#REF!</v>
      </c>
      <c r="Q52" s="323" t="e">
        <f>((#REF!/(6/12))/(('Banco BS no usar'!Q14+M14)/2))</f>
        <v>#REF!</v>
      </c>
      <c r="R52" s="311" t="e">
        <f>((#REF!/(9/12))/(('Banco BS no usar'!R14+N14)/2))</f>
        <v>#REF!</v>
      </c>
      <c r="S52" s="311" t="e">
        <f>((#REF!/(12/12))/(('Banco BS no usar'!S14+O14)/2))</f>
        <v>#REF!</v>
      </c>
      <c r="T52" s="311" t="e">
        <f>((#REF!/(3/12))/(('Banco BS no usar'!T14+P14)/2))</f>
        <v>#REF!</v>
      </c>
      <c r="U52" s="311" t="e">
        <f>((#REF!/(6/12))/(('Banco BS no usar'!U14+Q14)/2))</f>
        <v>#REF!</v>
      </c>
      <c r="V52" s="311"/>
      <c r="W52" s="311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1" t="e">
        <f>((#REF!/(6/12))/(('Banco BS no usar'!M30+I30)/2))</f>
        <v>#REF!</v>
      </c>
      <c r="N53" s="311" t="e">
        <f>((#REF!/(9/12))/(('Banco BS no usar'!N30+J30)/2))</f>
        <v>#REF!</v>
      </c>
      <c r="O53" s="311" t="e">
        <f>((#REF!/(12/12))/(('Banco BS no usar'!O30+K30)/2))</f>
        <v>#REF!</v>
      </c>
      <c r="P53" s="311" t="e">
        <f>((#REF!/(3/12))/(('Banco BS no usar'!P30+L30)/2))</f>
        <v>#REF!</v>
      </c>
      <c r="Q53" s="323" t="e">
        <f>((#REF!/(6/12))/(('Banco BS no usar'!Q30+M30)/2))</f>
        <v>#REF!</v>
      </c>
      <c r="R53" s="323" t="e">
        <f>((#REF!/(9/12))/(('Banco BS no usar'!R30+N30)/2))</f>
        <v>#REF!</v>
      </c>
      <c r="S53" s="323" t="e">
        <f>((#REF!/(12/12))/(('Banco BS no usar'!S30+O30)/2))</f>
        <v>#REF!</v>
      </c>
      <c r="T53" s="323" t="e">
        <f>((#REF!/(3/12))/(('Banco BS no usar'!T30+P30)/2))</f>
        <v>#REF!</v>
      </c>
      <c r="U53" s="323" t="e">
        <f>((#REF!/(6/12))/(('Banco BS no usar'!U30+Q30)/2))</f>
        <v>#REF!</v>
      </c>
      <c r="V53" s="323"/>
      <c r="W53" s="323"/>
    </row>
    <row r="54" spans="2:23" x14ac:dyDescent="0.25"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AH40"/>
  <sheetViews>
    <sheetView tabSelected="1" zoomScaleNormal="100" workbookViewId="0">
      <selection activeCell="AE27" sqref="AE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24" width="10.7109375" style="1" hidden="1" customWidth="1"/>
    <col min="25" max="29" width="10.7109375" style="1" customWidth="1"/>
    <col min="30" max="30" width="9.28515625" style="1" bestFit="1" customWidth="1"/>
    <col min="31" max="31" width="11.28515625" style="1" bestFit="1" customWidth="1"/>
    <col min="32" max="16384" width="11.42578125" style="1"/>
  </cols>
  <sheetData>
    <row r="1" spans="2:34" ht="18.75" x14ac:dyDescent="0.25">
      <c r="B1" s="352" t="s">
        <v>119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</row>
    <row r="2" spans="2:34" ht="18.75" x14ac:dyDescent="0.25">
      <c r="B2" s="352" t="s">
        <v>273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</row>
    <row r="3" spans="2:34" ht="18.75" x14ac:dyDescent="0.25">
      <c r="B3" s="352" t="s">
        <v>274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</row>
    <row r="4" spans="2:34" ht="18.75" x14ac:dyDescent="0.25">
      <c r="B4" s="352" t="s">
        <v>330</v>
      </c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</row>
    <row r="5" spans="2:34" ht="18.75" x14ac:dyDescent="0.25">
      <c r="B5" s="269"/>
      <c r="C5" s="269"/>
      <c r="D5" s="269"/>
      <c r="E5" s="269"/>
      <c r="F5" s="269"/>
      <c r="G5" s="269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269"/>
      <c r="AE5" s="269"/>
    </row>
    <row r="6" spans="2:34" ht="30" x14ac:dyDescent="0.25">
      <c r="B6" s="261" t="s">
        <v>0</v>
      </c>
      <c r="C6" s="254" t="s">
        <v>293</v>
      </c>
      <c r="D6" s="254" t="s">
        <v>294</v>
      </c>
      <c r="E6" s="254" t="s">
        <v>295</v>
      </c>
      <c r="F6" s="254" t="s">
        <v>296</v>
      </c>
      <c r="G6" s="254" t="s">
        <v>297</v>
      </c>
      <c r="H6" s="254" t="s">
        <v>298</v>
      </c>
      <c r="I6" s="254" t="s">
        <v>299</v>
      </c>
      <c r="J6" s="254" t="s">
        <v>300</v>
      </c>
      <c r="K6" s="254" t="s">
        <v>301</v>
      </c>
      <c r="L6" s="254" t="s">
        <v>302</v>
      </c>
      <c r="M6" s="254" t="s">
        <v>304</v>
      </c>
      <c r="N6" s="254" t="s">
        <v>306</v>
      </c>
      <c r="O6" s="254" t="s">
        <v>308</v>
      </c>
      <c r="P6" s="254" t="s">
        <v>309</v>
      </c>
      <c r="Q6" s="254" t="s">
        <v>310</v>
      </c>
      <c r="R6" s="254" t="s">
        <v>311</v>
      </c>
      <c r="S6" s="254" t="s">
        <v>312</v>
      </c>
      <c r="T6" s="254" t="s">
        <v>313</v>
      </c>
      <c r="U6" s="254" t="s">
        <v>317</v>
      </c>
      <c r="V6" s="254" t="s">
        <v>318</v>
      </c>
      <c r="W6" s="254" t="s">
        <v>319</v>
      </c>
      <c r="X6" s="254" t="s">
        <v>320</v>
      </c>
      <c r="Y6" s="254" t="s">
        <v>321</v>
      </c>
      <c r="Z6" s="254" t="s">
        <v>326</v>
      </c>
      <c r="AA6" s="254" t="s">
        <v>327</v>
      </c>
      <c r="AB6" s="254" t="s">
        <v>328</v>
      </c>
      <c r="AC6" s="254" t="s">
        <v>329</v>
      </c>
      <c r="AD6" s="270" t="s">
        <v>259</v>
      </c>
      <c r="AE6" s="303" t="s">
        <v>260</v>
      </c>
    </row>
    <row r="7" spans="2:34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6"/>
      <c r="AE7" s="272"/>
    </row>
    <row r="8" spans="2:34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1087.9329264099999</v>
      </c>
      <c r="U8" s="276">
        <v>1009.29421297</v>
      </c>
      <c r="V8" s="276">
        <v>1132.49854783</v>
      </c>
      <c r="W8" s="276">
        <v>1045.69099665</v>
      </c>
      <c r="X8" s="276">
        <v>1076.62856175</v>
      </c>
      <c r="Y8" s="276">
        <v>1111.6200474699999</v>
      </c>
      <c r="Z8" s="276">
        <v>1154.64320473</v>
      </c>
      <c r="AA8" s="276">
        <v>1237.3360780200001</v>
      </c>
      <c r="AB8" s="276">
        <v>1117.40254912</v>
      </c>
      <c r="AC8" s="276">
        <v>1040.79119537</v>
      </c>
      <c r="AD8" s="276">
        <v>-70.828852099999949</v>
      </c>
      <c r="AE8" s="301">
        <v>-6.3716781881726026E-2</v>
      </c>
      <c r="AH8" s="277"/>
    </row>
    <row r="9" spans="2:34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24801.662578010004</v>
      </c>
      <c r="U9" s="276">
        <v>24053.807386819997</v>
      </c>
      <c r="V9" s="276">
        <v>22781.831076149996</v>
      </c>
      <c r="W9" s="276">
        <v>23160.886012429997</v>
      </c>
      <c r="X9" s="276">
        <v>21527.852755302996</v>
      </c>
      <c r="Y9" s="276">
        <v>19993.631087797003</v>
      </c>
      <c r="Z9" s="276">
        <v>16431.383742700003</v>
      </c>
      <c r="AA9" s="276">
        <v>18663.598923994265</v>
      </c>
      <c r="AB9" s="276">
        <v>18372.207428076999</v>
      </c>
      <c r="AC9" s="276">
        <v>18310.360493673856</v>
      </c>
      <c r="AD9" s="276">
        <v>-1683.270594123147</v>
      </c>
      <c r="AE9" s="301">
        <v>-8.4190339750267795E-2</v>
      </c>
    </row>
    <row r="10" spans="2:34" x14ac:dyDescent="0.2">
      <c r="B10" s="274" t="s">
        <v>292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71510.210105940001</v>
      </c>
      <c r="U10" s="276">
        <v>71135.763191109989</v>
      </c>
      <c r="V10" s="276">
        <v>72549.087487480007</v>
      </c>
      <c r="W10" s="276">
        <v>74459.399051379994</v>
      </c>
      <c r="X10" s="276">
        <v>76928.995168654001</v>
      </c>
      <c r="Y10" s="276">
        <v>79904.776210519994</v>
      </c>
      <c r="Z10" s="276">
        <v>82869.693785690004</v>
      </c>
      <c r="AA10" s="276">
        <v>83341.225991008003</v>
      </c>
      <c r="AB10" s="276">
        <v>84490.661951671995</v>
      </c>
      <c r="AC10" s="276">
        <v>85251.904938181004</v>
      </c>
      <c r="AD10" s="276">
        <v>5347.1287276610092</v>
      </c>
      <c r="AE10" s="301">
        <v>6.6918762322458303E-2</v>
      </c>
      <c r="AF10" s="255"/>
      <c r="AG10" s="277"/>
    </row>
    <row r="11" spans="2:34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24713.890299409999</v>
      </c>
      <c r="U11" s="276">
        <v>25821.88132593</v>
      </c>
      <c r="V11" s="276">
        <v>27234.813781500005</v>
      </c>
      <c r="W11" s="276">
        <v>27762.716325000001</v>
      </c>
      <c r="X11" s="276">
        <v>29191.575265183001</v>
      </c>
      <c r="Y11" s="276">
        <v>29376.859338474002</v>
      </c>
      <c r="Z11" s="276">
        <v>29084.004658373</v>
      </c>
      <c r="AA11" s="276">
        <v>29255.489115624001</v>
      </c>
      <c r="AB11" s="276">
        <v>30239.422347046999</v>
      </c>
      <c r="AC11" s="276">
        <v>30616.388836401002</v>
      </c>
      <c r="AD11" s="276">
        <v>1239.5294979270002</v>
      </c>
      <c r="AE11" s="301">
        <v>4.2194078122695267E-2</v>
      </c>
      <c r="AF11" s="255"/>
      <c r="AG11" s="277"/>
    </row>
    <row r="12" spans="2:34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5">
        <v>0</v>
      </c>
      <c r="W12" s="275">
        <v>0</v>
      </c>
      <c r="X12" s="275">
        <v>0</v>
      </c>
      <c r="Y12" s="275">
        <v>0</v>
      </c>
      <c r="Z12" s="275">
        <v>0</v>
      </c>
      <c r="AA12" s="275">
        <v>0</v>
      </c>
      <c r="AB12" s="275">
        <v>0</v>
      </c>
      <c r="AC12" s="275">
        <v>0</v>
      </c>
      <c r="AD12" s="276">
        <v>0</v>
      </c>
      <c r="AE12" s="301">
        <v>0</v>
      </c>
      <c r="AF12" s="255"/>
      <c r="AG12" s="277"/>
    </row>
    <row r="13" spans="2:34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2">
        <v>5996.5007637709996</v>
      </c>
      <c r="Q13" s="322">
        <v>6092.5682623029998</v>
      </c>
      <c r="R13" s="322">
        <v>6364.8945656246797</v>
      </c>
      <c r="S13" s="322">
        <v>6952.1623142897597</v>
      </c>
      <c r="T13" s="322">
        <v>6886.7987883200021</v>
      </c>
      <c r="U13" s="322">
        <v>6953.1063483400003</v>
      </c>
      <c r="V13" s="322">
        <v>7501.3429720100003</v>
      </c>
      <c r="W13" s="322">
        <v>6923.0538328699977</v>
      </c>
      <c r="X13" s="322">
        <v>6963.4894147807499</v>
      </c>
      <c r="Y13" s="322">
        <v>6908.0231492816702</v>
      </c>
      <c r="Z13" s="322">
        <v>7204.2286406849998</v>
      </c>
      <c r="AA13" s="322">
        <v>7526.8549376749997</v>
      </c>
      <c r="AB13" s="322">
        <v>7793.0630444456001</v>
      </c>
      <c r="AC13" s="322">
        <v>7703.6935275495998</v>
      </c>
      <c r="AD13" s="276">
        <v>795.67037826792966</v>
      </c>
      <c r="AE13" s="301">
        <v>0.11518061840175897</v>
      </c>
      <c r="AF13" s="255"/>
      <c r="AG13" s="277"/>
    </row>
    <row r="14" spans="2:34" s="280" customFormat="1" ht="15.75" thickBot="1" x14ac:dyDescent="0.3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v>119571.0550065026</v>
      </c>
      <c r="G14" s="293">
        <v>119736.60956903899</v>
      </c>
      <c r="H14" s="293">
        <v>117745.33517114499</v>
      </c>
      <c r="I14" s="293">
        <v>117889.67880037389</v>
      </c>
      <c r="J14" s="293">
        <v>118523.3463762647</v>
      </c>
      <c r="K14" s="293">
        <v>121483.88531261738</v>
      </c>
      <c r="L14" s="293">
        <v>121488.132463962</v>
      </c>
      <c r="M14" s="293">
        <v>121028.65480512001</v>
      </c>
      <c r="N14" s="293">
        <v>122562.69677394601</v>
      </c>
      <c r="O14" s="293">
        <v>124990.36559986099</v>
      </c>
      <c r="P14" s="293">
        <v>125264.1761806201</v>
      </c>
      <c r="Q14" s="293">
        <v>129189.04879568901</v>
      </c>
      <c r="R14" s="293">
        <v>130367.33943054508</v>
      </c>
      <c r="S14" s="293">
        <v>130352.42361324535</v>
      </c>
      <c r="T14" s="293">
        <v>129000.49469809</v>
      </c>
      <c r="U14" s="293">
        <v>128973.85246516998</v>
      </c>
      <c r="V14" s="293">
        <v>131199.57386497001</v>
      </c>
      <c r="W14" s="293">
        <v>133351.74621832999</v>
      </c>
      <c r="X14" s="293">
        <v>135688.54116567073</v>
      </c>
      <c r="Y14" s="293">
        <v>137294.90983354268</v>
      </c>
      <c r="Z14" s="293">
        <v>136743.95403217801</v>
      </c>
      <c r="AA14" s="293">
        <v>140024.50504632125</v>
      </c>
      <c r="AB14" s="293">
        <v>142012.75732036159</v>
      </c>
      <c r="AC14" s="293">
        <v>142923.13899117545</v>
      </c>
      <c r="AD14" s="293">
        <v>5628.2291576327698</v>
      </c>
      <c r="AE14" s="300">
        <v>4.0993720484295171E-2</v>
      </c>
      <c r="AF14" s="277"/>
      <c r="AG14" s="277"/>
    </row>
    <row r="15" spans="2:34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76"/>
      <c r="AE15" s="276"/>
    </row>
    <row r="16" spans="2:34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</row>
    <row r="17" spans="2:33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76"/>
      <c r="AE17" s="276"/>
    </row>
    <row r="18" spans="2:33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95277.54044651</v>
      </c>
      <c r="U18" s="276">
        <v>95300.501184620007</v>
      </c>
      <c r="V18" s="276">
        <v>96710.948297250012</v>
      </c>
      <c r="W18" s="276">
        <v>97014.855560189986</v>
      </c>
      <c r="X18" s="276">
        <v>98426.330127045003</v>
      </c>
      <c r="Y18" s="276">
        <v>98824.374881568001</v>
      </c>
      <c r="Z18" s="276">
        <v>96879.528661260003</v>
      </c>
      <c r="AA18" s="276">
        <v>98379.614201118995</v>
      </c>
      <c r="AB18" s="276">
        <v>100380.32500948</v>
      </c>
      <c r="AC18" s="276">
        <v>100926.160755996</v>
      </c>
      <c r="AD18" s="276">
        <v>2101.7858744279947</v>
      </c>
      <c r="AE18" s="301">
        <v>2.1267889394158024E-2</v>
      </c>
      <c r="AF18" s="255"/>
      <c r="AG18" s="277"/>
    </row>
    <row r="19" spans="2:33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14656.149483820001</v>
      </c>
      <c r="U19" s="276">
        <v>14337.035645860002</v>
      </c>
      <c r="V19" s="276">
        <v>14177.567509960003</v>
      </c>
      <c r="W19" s="276">
        <v>16843.236276899999</v>
      </c>
      <c r="X19" s="276">
        <v>17693.507914096001</v>
      </c>
      <c r="Y19" s="276">
        <v>19034.341318376999</v>
      </c>
      <c r="Z19" s="276">
        <v>20405.781008671998</v>
      </c>
      <c r="AA19" s="276">
        <v>21507.04795919</v>
      </c>
      <c r="AB19" s="276">
        <v>20652.730879990999</v>
      </c>
      <c r="AC19" s="276">
        <v>20452.548936635001</v>
      </c>
      <c r="AD19" s="276">
        <v>1418.2076182580022</v>
      </c>
      <c r="AE19" s="301">
        <v>7.4507837940720911E-2</v>
      </c>
      <c r="AF19" s="255"/>
      <c r="AG19" s="277"/>
    </row>
    <row r="20" spans="2:33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3695.2836597800006</v>
      </c>
      <c r="U20" s="276">
        <v>3698.3136071899999</v>
      </c>
      <c r="V20" s="276">
        <v>4326.2818108600004</v>
      </c>
      <c r="W20" s="276">
        <v>3574.6806764299995</v>
      </c>
      <c r="X20" s="276">
        <v>3822.8386663209999</v>
      </c>
      <c r="Y20" s="276">
        <v>3893.5184386000001</v>
      </c>
      <c r="Z20" s="276">
        <v>3795.8005844019999</v>
      </c>
      <c r="AA20" s="276">
        <v>3922.2301443269998</v>
      </c>
      <c r="AB20" s="276">
        <v>4051.291167808</v>
      </c>
      <c r="AC20" s="276">
        <v>4277.6620208949998</v>
      </c>
      <c r="AD20" s="276">
        <v>384.14358229499976</v>
      </c>
      <c r="AE20" s="301">
        <v>9.8662325182959032E-2</v>
      </c>
      <c r="AF20" s="255"/>
      <c r="AG20" s="277"/>
    </row>
    <row r="21" spans="2:33" s="280" customFormat="1" ht="15.75" thickBot="1" x14ac:dyDescent="0.3">
      <c r="B21" s="278" t="s">
        <v>280</v>
      </c>
      <c r="C21" s="293">
        <v>107544</v>
      </c>
      <c r="D21" s="293">
        <v>106172</v>
      </c>
      <c r="E21" s="293">
        <v>104480.7</v>
      </c>
      <c r="F21" s="293">
        <v>104883.8471931815</v>
      </c>
      <c r="G21" s="293">
        <v>105423.86839175204</v>
      </c>
      <c r="H21" s="293">
        <v>103670.70906198479</v>
      </c>
      <c r="I21" s="293">
        <v>103571.6494201903</v>
      </c>
      <c r="J21" s="293">
        <v>104053.3559080033</v>
      </c>
      <c r="K21" s="293">
        <v>106738.4195003443</v>
      </c>
      <c r="L21" s="293">
        <v>106326.81255262331</v>
      </c>
      <c r="M21" s="293">
        <v>105555.5873082428</v>
      </c>
      <c r="N21" s="293">
        <v>106519.6971740338</v>
      </c>
      <c r="O21" s="293">
        <v>109094.14891123169</v>
      </c>
      <c r="P21" s="293">
        <v>109394.7244461833</v>
      </c>
      <c r="Q21" s="293">
        <v>113527.893233597</v>
      </c>
      <c r="R21" s="293">
        <v>114606.85611671899</v>
      </c>
      <c r="S21" s="293">
        <v>114733.951602168</v>
      </c>
      <c r="T21" s="293">
        <v>113628.97359011001</v>
      </c>
      <c r="U21" s="293">
        <v>113335.85043767</v>
      </c>
      <c r="V21" s="293">
        <v>115214.79761807002</v>
      </c>
      <c r="W21" s="293">
        <v>117432.77251351999</v>
      </c>
      <c r="X21" s="293">
        <v>119942.676707462</v>
      </c>
      <c r="Y21" s="293">
        <v>121752.23463854501</v>
      </c>
      <c r="Z21" s="293">
        <v>121081.11025433399</v>
      </c>
      <c r="AA21" s="293">
        <v>123808.892304636</v>
      </c>
      <c r="AB21" s="293">
        <v>125084.347057279</v>
      </c>
      <c r="AC21" s="293">
        <v>125656.37171352601</v>
      </c>
      <c r="AD21" s="293">
        <v>3904.1370749810012</v>
      </c>
      <c r="AE21" s="300">
        <v>3.2066245737267129E-2</v>
      </c>
      <c r="AF21" s="255"/>
      <c r="AG21" s="277"/>
    </row>
    <row r="22" spans="2:33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76"/>
      <c r="AE22" s="276"/>
      <c r="AF22" s="255"/>
    </row>
    <row r="23" spans="2:33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55"/>
    </row>
    <row r="24" spans="2:33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76"/>
      <c r="AE24" s="276"/>
      <c r="AF24" s="255"/>
    </row>
    <row r="25" spans="2:33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6044.2056913000006</v>
      </c>
      <c r="U25" s="276">
        <v>6062.7285493900008</v>
      </c>
      <c r="V25" s="276">
        <v>6042.2123933100011</v>
      </c>
      <c r="W25" s="276">
        <v>6023.7673978900002</v>
      </c>
      <c r="X25" s="276">
        <v>5974.2178796400003</v>
      </c>
      <c r="Y25" s="276">
        <v>6041.9318414199997</v>
      </c>
      <c r="Z25" s="276">
        <v>6048.7779482400001</v>
      </c>
      <c r="AA25" s="276">
        <v>6101.2502562299996</v>
      </c>
      <c r="AB25" s="276">
        <v>6092.21352252</v>
      </c>
      <c r="AC25" s="276">
        <v>6248.1423704299996</v>
      </c>
      <c r="AD25" s="276">
        <v>206.21052900999985</v>
      </c>
      <c r="AE25" s="301">
        <v>3.4129899909883132E-2</v>
      </c>
      <c r="AF25" s="255"/>
      <c r="AG25" s="277"/>
    </row>
    <row r="26" spans="2:33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>
        <v>567</v>
      </c>
      <c r="W26" s="276">
        <v>567</v>
      </c>
      <c r="X26" s="276">
        <v>567</v>
      </c>
      <c r="Y26" s="276">
        <v>567</v>
      </c>
      <c r="Z26" s="276">
        <v>567</v>
      </c>
      <c r="AA26" s="276">
        <v>567</v>
      </c>
      <c r="AB26" s="276">
        <v>567</v>
      </c>
      <c r="AC26" s="276">
        <v>567</v>
      </c>
      <c r="AD26" s="276">
        <v>0</v>
      </c>
      <c r="AE26" s="301">
        <v>0</v>
      </c>
      <c r="AF26" s="255"/>
      <c r="AG26" s="277"/>
    </row>
    <row r="27" spans="2:33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3542.1721918300004</v>
      </c>
      <c r="U27" s="276">
        <v>3516.81993569</v>
      </c>
      <c r="V27" s="276">
        <v>3571.1003877499998</v>
      </c>
      <c r="W27" s="276">
        <v>3543.9024958399996</v>
      </c>
      <c r="X27" s="276">
        <v>3521.4394935700002</v>
      </c>
      <c r="Y27" s="276">
        <v>3517.7052431520005</v>
      </c>
      <c r="Z27" s="276">
        <v>3443.8174507049998</v>
      </c>
      <c r="AA27" s="276">
        <v>3300.3073658999997</v>
      </c>
      <c r="AB27" s="276">
        <v>3337.9197399199998</v>
      </c>
      <c r="AC27" s="276">
        <v>3355.979598335</v>
      </c>
      <c r="AD27" s="276">
        <v>-161.72564481700056</v>
      </c>
      <c r="AE27" s="301">
        <v>-4.5974757302885361E-2</v>
      </c>
      <c r="AF27" s="255"/>
      <c r="AG27" s="277"/>
    </row>
    <row r="28" spans="2:33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307.76272408998921</v>
      </c>
      <c r="U28" s="276">
        <v>542.51921821998258</v>
      </c>
      <c r="V28" s="276">
        <v>775.36233120998077</v>
      </c>
      <c r="W28" s="276">
        <v>840.81953453001915</v>
      </c>
      <c r="X28" s="276">
        <v>-769.310987393</v>
      </c>
      <c r="Y28" s="276">
        <v>-1253.599722464</v>
      </c>
      <c r="Z28" s="276">
        <v>-1417.7766563340001</v>
      </c>
      <c r="AA28" s="276">
        <v>-1194.1168008530001</v>
      </c>
      <c r="AB28" s="276">
        <v>-965.74093883800003</v>
      </c>
      <c r="AC28" s="276">
        <v>-957.30007852200004</v>
      </c>
      <c r="AD28" s="276">
        <v>296.29964394199999</v>
      </c>
      <c r="AE28" s="301">
        <v>-0.23635905355787035</v>
      </c>
      <c r="AF28" s="255"/>
      <c r="AG28" s="277"/>
    </row>
    <row r="29" spans="2:33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2">
        <v>6787.5274194599997</v>
      </c>
      <c r="Q29" s="322">
        <v>6358.1153717899997</v>
      </c>
      <c r="R29" s="322">
        <v>5550.9858648249992</v>
      </c>
      <c r="S29" s="322">
        <v>5354.9643186920002</v>
      </c>
      <c r="T29" s="322">
        <v>5023.4805007599989</v>
      </c>
      <c r="U29" s="322">
        <v>5018.5343241999999</v>
      </c>
      <c r="V29" s="322">
        <v>5029.1011346300002</v>
      </c>
      <c r="W29" s="322">
        <v>4943.4842765499989</v>
      </c>
      <c r="X29" s="322">
        <v>6452.5180732110002</v>
      </c>
      <c r="Y29" s="322">
        <v>6669.6378323059998</v>
      </c>
      <c r="Z29" s="322">
        <v>7021.0250361910003</v>
      </c>
      <c r="AA29" s="322">
        <v>7441.1721154450006</v>
      </c>
      <c r="AB29" s="322">
        <v>7897.0179400959996</v>
      </c>
      <c r="AC29" s="322">
        <v>8052.9453869510007</v>
      </c>
      <c r="AD29" s="276">
        <v>1383.3075546450009</v>
      </c>
      <c r="AE29" s="301">
        <v>0.20740369858534402</v>
      </c>
      <c r="AF29" s="255"/>
      <c r="AG29" s="277"/>
    </row>
    <row r="30" spans="2:33" s="280" customFormat="1" ht="15.75" thickBot="1" x14ac:dyDescent="0.3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v>14687.207813098999</v>
      </c>
      <c r="G30" s="293">
        <v>14312.740977228999</v>
      </c>
      <c r="H30" s="293">
        <v>14074.62611148</v>
      </c>
      <c r="I30" s="293">
        <v>14318.029379627998</v>
      </c>
      <c r="J30" s="293">
        <v>14469.990470188</v>
      </c>
      <c r="K30" s="293">
        <v>14745.465813186998</v>
      </c>
      <c r="L30" s="293">
        <v>15161.319911129001</v>
      </c>
      <c r="M30" s="293">
        <v>15473.067497173</v>
      </c>
      <c r="N30" s="293">
        <v>16042.999599208</v>
      </c>
      <c r="O30" s="293">
        <v>15896.216688052002</v>
      </c>
      <c r="P30" s="293">
        <v>15869.451734899198</v>
      </c>
      <c r="Q30" s="293">
        <v>15661.155562731145</v>
      </c>
      <c r="R30" s="293">
        <v>15760.483314862418</v>
      </c>
      <c r="S30" s="293">
        <v>15618.472012315986</v>
      </c>
      <c r="T30" s="293">
        <v>15371.521107979988</v>
      </c>
      <c r="U30" s="293">
        <v>15638.002027499982</v>
      </c>
      <c r="V30" s="293">
        <v>15984.776246899983</v>
      </c>
      <c r="W30" s="293">
        <v>15918.973704810018</v>
      </c>
      <c r="X30" s="293">
        <v>15745.864459028</v>
      </c>
      <c r="Y30" s="293">
        <v>15542.675194414001</v>
      </c>
      <c r="Z30" s="293">
        <v>15662.843778801998</v>
      </c>
      <c r="AA30" s="293">
        <v>16215.612936722</v>
      </c>
      <c r="AB30" s="293">
        <v>16928.410263697999</v>
      </c>
      <c r="AC30" s="293">
        <v>17266.767277194002</v>
      </c>
      <c r="AD30" s="293">
        <v>1724.0920827800001</v>
      </c>
      <c r="AE30" s="300">
        <v>0.11092634062118445</v>
      </c>
      <c r="AF30" s="255"/>
      <c r="AG30" s="277"/>
    </row>
    <row r="31" spans="2:33" ht="15.75" thickTop="1" x14ac:dyDescent="0.25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76"/>
      <c r="AE31" s="276"/>
    </row>
    <row r="32" spans="2:33" s="280" customFormat="1" ht="15.75" thickBot="1" x14ac:dyDescent="0.3">
      <c r="B32" s="261" t="s">
        <v>287</v>
      </c>
      <c r="C32" s="293">
        <v>121039</v>
      </c>
      <c r="D32" s="293">
        <v>120136</v>
      </c>
      <c r="E32" s="293">
        <v>118768.421</v>
      </c>
      <c r="F32" s="293">
        <v>119571.0550062805</v>
      </c>
      <c r="G32" s="293">
        <v>119736.60936898104</v>
      </c>
      <c r="H32" s="293">
        <v>117745.33517346479</v>
      </c>
      <c r="I32" s="293">
        <v>117889.6787998183</v>
      </c>
      <c r="J32" s="293">
        <v>118523.3463781913</v>
      </c>
      <c r="K32" s="293">
        <v>121483.8853135313</v>
      </c>
      <c r="L32" s="293">
        <v>121488.13246375231</v>
      </c>
      <c r="M32" s="293">
        <v>121028.6548054158</v>
      </c>
      <c r="N32" s="293">
        <v>122562.6967732418</v>
      </c>
      <c r="O32" s="293">
        <v>124990.36559928369</v>
      </c>
      <c r="P32" s="293">
        <v>125264.1761810825</v>
      </c>
      <c r="Q32" s="293">
        <v>129189.04879632815</v>
      </c>
      <c r="R32" s="293">
        <v>130367.33943158141</v>
      </c>
      <c r="S32" s="293">
        <v>130352.423614484</v>
      </c>
      <c r="T32" s="293">
        <v>129000.49469809</v>
      </c>
      <c r="U32" s="293">
        <v>128973.85246516998</v>
      </c>
      <c r="V32" s="293">
        <v>131199.57386497001</v>
      </c>
      <c r="W32" s="293">
        <v>133351.74621832999</v>
      </c>
      <c r="X32" s="293">
        <v>135688.54116649</v>
      </c>
      <c r="Y32" s="293">
        <v>137294.90983295901</v>
      </c>
      <c r="Z32" s="293">
        <v>136743.95403313599</v>
      </c>
      <c r="AA32" s="293">
        <v>140024.50524135801</v>
      </c>
      <c r="AB32" s="293">
        <v>142012.75732097699</v>
      </c>
      <c r="AC32" s="293">
        <v>142923.13899072001</v>
      </c>
      <c r="AD32" s="293">
        <v>5628.2291577610013</v>
      </c>
      <c r="AE32" s="300">
        <v>4.0993720485403617E-2</v>
      </c>
      <c r="AF32" s="255"/>
      <c r="AG32" s="277"/>
    </row>
    <row r="33" spans="2:33" ht="15.75" thickTop="1" x14ac:dyDescent="0.25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>
        <v>-1.2386444723233581E-6</v>
      </c>
      <c r="T33" s="289">
        <v>0</v>
      </c>
      <c r="U33" s="289">
        <v>0</v>
      </c>
      <c r="V33" s="289">
        <v>0</v>
      </c>
      <c r="W33" s="289">
        <v>0</v>
      </c>
      <c r="X33" s="289"/>
      <c r="Y33" s="289"/>
      <c r="Z33" s="289"/>
      <c r="AA33" s="289"/>
      <c r="AB33" s="289"/>
      <c r="AC33" s="289"/>
      <c r="AD33" s="276"/>
      <c r="AE33" s="276"/>
    </row>
    <row r="34" spans="2:33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v>145994.76</v>
      </c>
      <c r="G34" s="279">
        <v>156864.99</v>
      </c>
      <c r="H34" s="279">
        <v>160332</v>
      </c>
      <c r="I34" s="279">
        <v>165505</v>
      </c>
      <c r="J34" s="279">
        <v>156571</v>
      </c>
      <c r="K34" s="279">
        <v>159305</v>
      </c>
      <c r="L34" s="279">
        <v>154591</v>
      </c>
      <c r="M34" s="279">
        <v>156877</v>
      </c>
      <c r="N34" s="279">
        <v>151099</v>
      </c>
      <c r="O34" s="279">
        <v>151726</v>
      </c>
      <c r="P34" s="279">
        <v>151751</v>
      </c>
      <c r="Q34" s="279">
        <v>152310</v>
      </c>
      <c r="R34" s="279">
        <v>153218</v>
      </c>
      <c r="S34" s="279">
        <v>153230</v>
      </c>
      <c r="T34" s="279">
        <v>157868</v>
      </c>
      <c r="U34" s="279">
        <v>157285</v>
      </c>
      <c r="V34" s="279">
        <v>181670</v>
      </c>
      <c r="W34" s="279">
        <v>165704</v>
      </c>
      <c r="X34" s="279">
        <v>176706</v>
      </c>
      <c r="Y34" s="279">
        <v>162311</v>
      </c>
      <c r="Z34" s="279">
        <v>162017</v>
      </c>
      <c r="AA34" s="279">
        <v>165208</v>
      </c>
      <c r="AB34" s="279">
        <v>168841</v>
      </c>
      <c r="AC34" s="279">
        <v>169650</v>
      </c>
      <c r="AD34" s="279">
        <v>7339</v>
      </c>
      <c r="AE34" s="305">
        <v>4.5215666221020134E-2</v>
      </c>
      <c r="AF34" s="255"/>
      <c r="AG34" s="277"/>
    </row>
    <row r="35" spans="2:33" x14ac:dyDescent="0.2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>
        <v>48849</v>
      </c>
      <c r="W35" s="275">
        <v>46042</v>
      </c>
      <c r="X35" s="275">
        <v>43038</v>
      </c>
      <c r="Y35" s="275">
        <v>41826</v>
      </c>
      <c r="Z35" s="275">
        <v>39867</v>
      </c>
      <c r="AA35" s="275">
        <v>40441</v>
      </c>
      <c r="AB35" s="275">
        <v>41211</v>
      </c>
      <c r="AC35" s="275">
        <v>41926</v>
      </c>
      <c r="AD35" s="276">
        <v>100</v>
      </c>
      <c r="AE35" s="301">
        <v>2.3908573614497275E-3</v>
      </c>
      <c r="AF35" s="255"/>
      <c r="AG35" s="277"/>
    </row>
    <row r="36" spans="2:33" x14ac:dyDescent="0.2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117898</v>
      </c>
      <c r="U36" s="275">
        <v>117264</v>
      </c>
      <c r="V36" s="275">
        <v>132821</v>
      </c>
      <c r="W36" s="275">
        <v>119662</v>
      </c>
      <c r="X36" s="275">
        <v>133668</v>
      </c>
      <c r="Y36" s="275">
        <v>120485</v>
      </c>
      <c r="Z36" s="275">
        <v>122150</v>
      </c>
      <c r="AA36" s="275">
        <v>124767</v>
      </c>
      <c r="AB36" s="275">
        <v>127630</v>
      </c>
      <c r="AC36" s="275">
        <v>127724</v>
      </c>
      <c r="AD36" s="276">
        <v>7239</v>
      </c>
      <c r="AE36" s="301">
        <v>6.008216790471832E-2</v>
      </c>
      <c r="AF36" s="255"/>
      <c r="AG36" s="277"/>
    </row>
    <row r="37" spans="2:33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</row>
    <row r="38" spans="2:33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AD38" s="255"/>
      <c r="AE38" s="255"/>
    </row>
    <row r="39" spans="2:33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345"/>
      <c r="T39" s="345"/>
      <c r="U39" s="345"/>
      <c r="V39" s="345"/>
      <c r="W39" s="345"/>
      <c r="X39" s="345"/>
      <c r="Y39" s="345"/>
      <c r="Z39" s="345"/>
      <c r="AA39" s="345"/>
      <c r="AB39" s="345"/>
      <c r="AC39" s="345"/>
      <c r="AD39" s="345"/>
      <c r="AE39" s="345"/>
    </row>
    <row r="40" spans="2:33" x14ac:dyDescent="0.25">
      <c r="B40" s="287"/>
      <c r="C40" s="287"/>
      <c r="D40" s="287"/>
      <c r="E40" s="287"/>
      <c r="F40" s="287"/>
      <c r="G40" s="295"/>
      <c r="H40" s="295"/>
      <c r="I40" s="295"/>
      <c r="J40" s="295"/>
      <c r="K40" s="295"/>
      <c r="L40" s="295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</row>
  </sheetData>
  <mergeCells count="4">
    <mergeCell ref="B1:AE1"/>
    <mergeCell ref="B2:AE2"/>
    <mergeCell ref="B3:AE3"/>
    <mergeCell ref="B4:AE4"/>
  </mergeCells>
  <phoneticPr fontId="35" type="noConversion"/>
  <pageMargins left="0.7" right="0.7" top="0.75" bottom="0.75" header="0.3" footer="0.3"/>
  <pageSetup scale="74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2" t="s">
        <v>119</v>
      </c>
      <c r="B1" s="352"/>
      <c r="C1" s="352"/>
      <c r="D1" s="352"/>
      <c r="E1" s="352"/>
      <c r="F1" s="352"/>
      <c r="G1" s="269"/>
    </row>
    <row r="2" spans="1:7" ht="18.75" x14ac:dyDescent="0.25">
      <c r="A2" s="352" t="s">
        <v>261</v>
      </c>
      <c r="B2" s="352"/>
      <c r="C2" s="352"/>
      <c r="D2" s="352"/>
      <c r="E2" s="352"/>
      <c r="F2" s="352"/>
      <c r="G2" s="269"/>
    </row>
    <row r="3" spans="1:7" ht="18.75" x14ac:dyDescent="0.25">
      <c r="A3" s="352" t="s">
        <v>324</v>
      </c>
      <c r="B3" s="352"/>
      <c r="C3" s="352"/>
      <c r="D3" s="352"/>
      <c r="E3" s="352"/>
      <c r="F3" s="352"/>
      <c r="G3" s="269"/>
    </row>
    <row r="5" spans="1:7" x14ac:dyDescent="0.25">
      <c r="A5" s="357" t="s">
        <v>262</v>
      </c>
      <c r="B5" s="359" t="s">
        <v>263</v>
      </c>
      <c r="C5" s="359" t="s">
        <v>264</v>
      </c>
      <c r="D5" s="359" t="s">
        <v>1</v>
      </c>
      <c r="E5" s="359" t="s">
        <v>314</v>
      </c>
      <c r="F5" s="359" t="s">
        <v>323</v>
      </c>
      <c r="G5" s="334"/>
    </row>
    <row r="6" spans="1:7" x14ac:dyDescent="0.25">
      <c r="A6" s="358"/>
      <c r="B6" s="360"/>
      <c r="C6" s="360"/>
      <c r="D6" s="360"/>
      <c r="E6" s="360"/>
      <c r="F6" s="360"/>
      <c r="G6" s="334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27">
        <v>0.15372202189327455</v>
      </c>
      <c r="C8" s="324">
        <v>0.30790436131543153</v>
      </c>
      <c r="D8" s="330">
        <v>0.3020788914266081</v>
      </c>
      <c r="E8" s="341">
        <v>4.7000000000000002E-3</v>
      </c>
      <c r="F8" s="330">
        <v>0.10216873190997613</v>
      </c>
      <c r="G8" s="335"/>
    </row>
    <row r="9" spans="1:7" x14ac:dyDescent="0.25">
      <c r="A9" s="259" t="s">
        <v>266</v>
      </c>
      <c r="B9" s="327">
        <v>0.21356321414185239</v>
      </c>
      <c r="C9" s="324">
        <v>2.9360968839330361</v>
      </c>
      <c r="D9" s="330">
        <v>0.5037251432159856</v>
      </c>
      <c r="E9" s="341">
        <v>0.20699999999999999</v>
      </c>
      <c r="F9" s="330">
        <v>0.51102054413268183</v>
      </c>
      <c r="G9" s="335"/>
    </row>
    <row r="10" spans="1:7" x14ac:dyDescent="0.25">
      <c r="A10" s="261" t="s">
        <v>267</v>
      </c>
      <c r="B10" s="309"/>
      <c r="C10" s="309"/>
      <c r="D10" s="309"/>
      <c r="E10" s="342"/>
      <c r="F10" s="309"/>
      <c r="G10" s="336"/>
    </row>
    <row r="11" spans="1:7" x14ac:dyDescent="0.25">
      <c r="A11" s="256"/>
      <c r="B11" s="310"/>
      <c r="C11" s="310"/>
      <c r="D11" s="310"/>
      <c r="E11" s="343"/>
      <c r="F11" s="310"/>
      <c r="G11" s="337"/>
    </row>
    <row r="12" spans="1:7" x14ac:dyDescent="0.25">
      <c r="A12" s="259" t="s">
        <v>268</v>
      </c>
      <c r="B12" s="329">
        <v>1.4220981018841903E-2</v>
      </c>
      <c r="C12" s="325">
        <v>4.0937781773428862E-2</v>
      </c>
      <c r="D12" s="331">
        <v>1.08015449527879E-2</v>
      </c>
      <c r="E12" s="344">
        <v>4.1000000000000002E-2</v>
      </c>
      <c r="F12" s="331">
        <v>1.6729411718442413E-2</v>
      </c>
      <c r="G12" s="338"/>
    </row>
    <row r="13" spans="1:7" x14ac:dyDescent="0.25">
      <c r="A13" s="259" t="s">
        <v>269</v>
      </c>
      <c r="B13" s="329">
        <v>0.121440691862179</v>
      </c>
      <c r="C13" s="325">
        <v>0.12462676486896318</v>
      </c>
      <c r="D13" s="331">
        <v>2.6982945281721408E-2</v>
      </c>
      <c r="E13" s="344">
        <v>4.2000000000000003E-2</v>
      </c>
      <c r="F13" s="331">
        <v>8.1004650136255948E-2</v>
      </c>
      <c r="G13" s="338"/>
    </row>
    <row r="14" spans="1:7" x14ac:dyDescent="0.25">
      <c r="A14" s="261" t="s">
        <v>270</v>
      </c>
      <c r="B14" s="309"/>
      <c r="C14" s="309"/>
      <c r="D14" s="309"/>
      <c r="E14" s="342"/>
      <c r="F14" s="309"/>
      <c r="G14" s="336"/>
    </row>
    <row r="15" spans="1:7" x14ac:dyDescent="0.25">
      <c r="A15" s="256"/>
      <c r="B15" s="310"/>
      <c r="C15" s="310"/>
      <c r="D15" s="310"/>
      <c r="E15" s="343"/>
      <c r="F15" s="310"/>
      <c r="G15" s="337"/>
    </row>
    <row r="16" spans="1:7" x14ac:dyDescent="0.25">
      <c r="A16" s="259" t="s">
        <v>271</v>
      </c>
      <c r="B16" s="327">
        <v>0.11320649260236997</v>
      </c>
      <c r="C16" s="324">
        <v>0.32848306554753498</v>
      </c>
      <c r="D16" s="332">
        <v>0.40031007882986758</v>
      </c>
      <c r="E16" s="332">
        <v>0.98</v>
      </c>
      <c r="F16" s="332">
        <v>0.20652409078123637</v>
      </c>
      <c r="G16" s="339"/>
    </row>
    <row r="17" spans="1:7" x14ac:dyDescent="0.25">
      <c r="A17" s="264" t="s">
        <v>272</v>
      </c>
      <c r="B17" s="328">
        <v>0.14222586545610205</v>
      </c>
      <c r="C17" s="326">
        <v>0.84576537061382784</v>
      </c>
      <c r="D17" s="333">
        <v>1.2414389090683629</v>
      </c>
      <c r="E17" s="347">
        <v>0</v>
      </c>
      <c r="F17" s="333">
        <v>0.68057814491929514</v>
      </c>
      <c r="G17" s="340"/>
    </row>
    <row r="19" spans="1:7" x14ac:dyDescent="0.25">
      <c r="A19" t="s">
        <v>315</v>
      </c>
    </row>
    <row r="20" spans="1:7" x14ac:dyDescent="0.25">
      <c r="A20" t="s">
        <v>325</v>
      </c>
      <c r="B20" s="266"/>
      <c r="C20" s="266"/>
      <c r="D20" s="266"/>
      <c r="E20" s="267"/>
      <c r="F20" s="267"/>
      <c r="G20" s="26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2" t="s">
        <v>119</v>
      </c>
      <c r="B1" s="352"/>
      <c r="C1" s="352"/>
      <c r="D1" s="352"/>
      <c r="E1" s="352"/>
      <c r="F1" s="352"/>
      <c r="G1" s="269"/>
    </row>
    <row r="2" spans="1:7" ht="18.75" x14ac:dyDescent="0.25">
      <c r="A2" s="352" t="s">
        <v>261</v>
      </c>
      <c r="B2" s="352"/>
      <c r="C2" s="352"/>
      <c r="D2" s="352"/>
      <c r="E2" s="352"/>
      <c r="F2" s="352"/>
      <c r="G2" s="269"/>
    </row>
    <row r="3" spans="1:7" ht="18.75" x14ac:dyDescent="0.25">
      <c r="A3" s="352" t="s">
        <v>322</v>
      </c>
      <c r="B3" s="352"/>
      <c r="C3" s="352"/>
      <c r="D3" s="352"/>
      <c r="E3" s="352"/>
      <c r="F3" s="352"/>
      <c r="G3" s="269"/>
    </row>
    <row r="5" spans="1:7" x14ac:dyDescent="0.25">
      <c r="A5" s="357" t="s">
        <v>262</v>
      </c>
      <c r="B5" s="359" t="s">
        <v>263</v>
      </c>
      <c r="C5" s="359" t="s">
        <v>264</v>
      </c>
      <c r="D5" s="359" t="s">
        <v>1</v>
      </c>
      <c r="E5" s="359" t="s">
        <v>314</v>
      </c>
      <c r="F5" s="359" t="s">
        <v>323</v>
      </c>
      <c r="G5" s="334"/>
    </row>
    <row r="6" spans="1:7" x14ac:dyDescent="0.25">
      <c r="A6" s="358"/>
      <c r="B6" s="360"/>
      <c r="C6" s="360"/>
      <c r="D6" s="360"/>
      <c r="E6" s="360"/>
      <c r="F6" s="360"/>
      <c r="G6" s="334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27">
        <v>0.16659093776720432</v>
      </c>
      <c r="C8" s="324">
        <v>0.32789673907307815</v>
      </c>
      <c r="D8" s="330">
        <v>0.2784464473155791</v>
      </c>
      <c r="E8" s="341">
        <v>4.7000000000000002E-3</v>
      </c>
      <c r="F8" s="330">
        <v>0.10216873190997613</v>
      </c>
      <c r="G8" s="335"/>
    </row>
    <row r="9" spans="1:7" x14ac:dyDescent="0.25">
      <c r="A9" s="259" t="s">
        <v>266</v>
      </c>
      <c r="B9" s="327">
        <v>0.22965888586799876</v>
      </c>
      <c r="C9" s="324">
        <v>2.1725088885639279</v>
      </c>
      <c r="D9" s="330">
        <v>0.46292358615824653</v>
      </c>
      <c r="E9" s="341">
        <v>0.20699999999999999</v>
      </c>
      <c r="F9" s="330">
        <v>0.51102054413268183</v>
      </c>
      <c r="G9" s="335"/>
    </row>
    <row r="10" spans="1:7" x14ac:dyDescent="0.25">
      <c r="A10" s="261" t="s">
        <v>267</v>
      </c>
      <c r="B10" s="309"/>
      <c r="C10" s="309"/>
      <c r="D10" s="309"/>
      <c r="E10" s="342"/>
      <c r="F10" s="309"/>
      <c r="G10" s="336"/>
    </row>
    <row r="11" spans="1:7" x14ac:dyDescent="0.25">
      <c r="A11" s="256"/>
      <c r="B11" s="310"/>
      <c r="C11" s="310"/>
      <c r="D11" s="310"/>
      <c r="E11" s="343"/>
      <c r="F11" s="310"/>
      <c r="G11" s="337"/>
    </row>
    <row r="12" spans="1:7" x14ac:dyDescent="0.25">
      <c r="A12" s="259" t="s">
        <v>268</v>
      </c>
      <c r="B12" s="329">
        <v>1.5314508539259771E-2</v>
      </c>
      <c r="C12" s="325">
        <v>2.4217408097164005E-2</v>
      </c>
      <c r="D12" s="331">
        <v>1.7946723350069655E-2</v>
      </c>
      <c r="E12" s="344">
        <v>4.1000000000000002E-2</v>
      </c>
      <c r="F12" s="331">
        <v>1.6729411718442413E-2</v>
      </c>
      <c r="G12" s="338"/>
    </row>
    <row r="13" spans="1:7" x14ac:dyDescent="0.25">
      <c r="A13" s="259" t="s">
        <v>269</v>
      </c>
      <c r="B13" s="329">
        <v>0.13026745101239434</v>
      </c>
      <c r="C13" s="325">
        <v>5.7428738699716521E-2</v>
      </c>
      <c r="D13" s="331">
        <v>4.5035182056296343E-2</v>
      </c>
      <c r="E13" s="344">
        <v>4.2000000000000003E-2</v>
      </c>
      <c r="F13" s="331">
        <v>8.1004650136255948E-2</v>
      </c>
      <c r="G13" s="338"/>
    </row>
    <row r="14" spans="1:7" x14ac:dyDescent="0.25">
      <c r="A14" s="261" t="s">
        <v>270</v>
      </c>
      <c r="B14" s="309"/>
      <c r="C14" s="309"/>
      <c r="D14" s="309"/>
      <c r="E14" s="342"/>
      <c r="F14" s="309"/>
      <c r="G14" s="336"/>
    </row>
    <row r="15" spans="1:7" x14ac:dyDescent="0.25">
      <c r="A15" s="256"/>
      <c r="B15" s="310"/>
      <c r="C15" s="310"/>
      <c r="D15" s="310"/>
      <c r="E15" s="343"/>
      <c r="F15" s="310"/>
      <c r="G15" s="337"/>
    </row>
    <row r="16" spans="1:7" x14ac:dyDescent="0.25">
      <c r="A16" s="259" t="s">
        <v>271</v>
      </c>
      <c r="B16" s="327">
        <v>0.11604417236532065</v>
      </c>
      <c r="C16" s="324">
        <v>0.4216949326328065</v>
      </c>
      <c r="D16" s="332">
        <v>0.39850451426254496</v>
      </c>
      <c r="E16" s="341">
        <v>0.98</v>
      </c>
      <c r="F16" s="332">
        <v>0.20652409078123637</v>
      </c>
      <c r="G16" s="339"/>
    </row>
    <row r="17" spans="1:7" x14ac:dyDescent="0.25">
      <c r="A17" s="264" t="s">
        <v>272</v>
      </c>
      <c r="B17" s="328">
        <v>0.14837711854220645</v>
      </c>
      <c r="C17" s="326">
        <v>1.1288344545170745</v>
      </c>
      <c r="D17" s="333">
        <v>1.1638407095984029</v>
      </c>
      <c r="E17" s="346">
        <v>0</v>
      </c>
      <c r="F17" s="333">
        <v>0.68057814491929514</v>
      </c>
      <c r="G17" s="340"/>
    </row>
    <row r="19" spans="1:7" x14ac:dyDescent="0.25">
      <c r="A19" t="s">
        <v>315</v>
      </c>
    </row>
    <row r="20" spans="1:7" x14ac:dyDescent="0.25">
      <c r="A20" t="s">
        <v>325</v>
      </c>
      <c r="B20" s="266"/>
      <c r="C20" s="266"/>
      <c r="D20" s="266"/>
      <c r="E20" s="267"/>
      <c r="F20" s="267"/>
      <c r="G20" s="267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2" t="s">
        <v>119</v>
      </c>
      <c r="B1" s="352"/>
      <c r="C1" s="352"/>
      <c r="D1" s="352"/>
    </row>
    <row r="2" spans="1:4" ht="18.75" x14ac:dyDescent="0.25">
      <c r="A2" s="352" t="s">
        <v>261</v>
      </c>
      <c r="B2" s="352"/>
      <c r="C2" s="352"/>
      <c r="D2" s="352"/>
    </row>
    <row r="3" spans="1:4" ht="18.75" x14ac:dyDescent="0.25">
      <c r="A3" s="352" t="s">
        <v>307</v>
      </c>
      <c r="B3" s="352"/>
      <c r="C3" s="352"/>
      <c r="D3" s="352"/>
    </row>
    <row r="5" spans="1:4" x14ac:dyDescent="0.25">
      <c r="A5" s="357" t="s">
        <v>262</v>
      </c>
      <c r="B5" s="359" t="s">
        <v>263</v>
      </c>
      <c r="C5" s="359" t="s">
        <v>264</v>
      </c>
      <c r="D5" s="359" t="s">
        <v>1</v>
      </c>
    </row>
    <row r="6" spans="1:4" x14ac:dyDescent="0.25">
      <c r="A6" s="358"/>
      <c r="B6" s="360"/>
      <c r="C6" s="360"/>
      <c r="D6" s="360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0.1461427161367552</v>
      </c>
      <c r="C8" s="315">
        <v>0.33</v>
      </c>
      <c r="D8" s="319">
        <v>0.25280791243117962</v>
      </c>
    </row>
    <row r="9" spans="1:4" x14ac:dyDescent="0.25">
      <c r="A9" s="259" t="s">
        <v>266</v>
      </c>
      <c r="B9" s="260">
        <v>0.21071776778077889</v>
      </c>
      <c r="C9" s="315">
        <v>0.56000000000000005</v>
      </c>
      <c r="D9" s="319">
        <v>0.41346062012384538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1.6081926952776E-2</v>
      </c>
      <c r="C12" s="312">
        <v>0.05</v>
      </c>
      <c r="D12" s="320">
        <v>5.2403359258654574E-2</v>
      </c>
    </row>
    <row r="13" spans="1:4" x14ac:dyDescent="0.25">
      <c r="A13" s="259" t="s">
        <v>269</v>
      </c>
      <c r="B13" s="268">
        <v>0.12706483784308581</v>
      </c>
      <c r="C13" s="312">
        <v>0.13</v>
      </c>
      <c r="D13" s="320">
        <v>0.13486685488740824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0.13089626796314399</v>
      </c>
      <c r="C16" s="315">
        <v>0.38</v>
      </c>
      <c r="D16" s="319">
        <v>0.38855624906803687</v>
      </c>
    </row>
    <row r="17" spans="1:4" x14ac:dyDescent="0.25">
      <c r="A17" s="264" t="s">
        <v>272</v>
      </c>
      <c r="B17" s="317">
        <v>0.16163046172953038</v>
      </c>
      <c r="C17" s="318">
        <v>0.98</v>
      </c>
      <c r="D17" s="321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2" t="s">
        <v>119</v>
      </c>
      <c r="B1" s="352"/>
      <c r="C1" s="352"/>
      <c r="D1" s="352"/>
    </row>
    <row r="2" spans="1:4" ht="18.75" x14ac:dyDescent="0.25">
      <c r="A2" s="352" t="s">
        <v>261</v>
      </c>
      <c r="B2" s="352"/>
      <c r="C2" s="352"/>
      <c r="D2" s="352"/>
    </row>
    <row r="3" spans="1:4" ht="18.75" x14ac:dyDescent="0.25">
      <c r="A3" s="352" t="s">
        <v>305</v>
      </c>
      <c r="B3" s="352"/>
      <c r="C3" s="352"/>
      <c r="D3" s="352"/>
    </row>
    <row r="5" spans="1:4" x14ac:dyDescent="0.25">
      <c r="A5" s="357" t="s">
        <v>262</v>
      </c>
      <c r="B5" s="359" t="s">
        <v>263</v>
      </c>
      <c r="C5" s="359" t="s">
        <v>264</v>
      </c>
      <c r="D5" s="359" t="s">
        <v>1</v>
      </c>
    </row>
    <row r="6" spans="1:4" x14ac:dyDescent="0.25">
      <c r="A6" s="358"/>
      <c r="B6" s="360"/>
      <c r="C6" s="360"/>
      <c r="D6" s="360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0.14427146474816746</v>
      </c>
      <c r="C8" s="315">
        <v>0.31</v>
      </c>
      <c r="D8" s="319">
        <v>0.2313212211404877</v>
      </c>
    </row>
    <row r="9" spans="1:4" x14ac:dyDescent="0.25">
      <c r="A9" s="259" t="s">
        <v>266</v>
      </c>
      <c r="B9" s="260">
        <v>0.20804470173556547</v>
      </c>
      <c r="C9" s="315">
        <v>0.5</v>
      </c>
      <c r="D9" s="319">
        <v>0.37479495894559872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1.5053520588123712E-2</v>
      </c>
      <c r="C12" s="312">
        <v>0.05</v>
      </c>
      <c r="D12" s="320">
        <v>5.6211087377032252E-2</v>
      </c>
    </row>
    <row r="13" spans="1:4" x14ac:dyDescent="0.25">
      <c r="A13" s="259" t="s">
        <v>269</v>
      </c>
      <c r="B13" s="268">
        <v>0.11774700441232241</v>
      </c>
      <c r="C13" s="312">
        <v>0.15</v>
      </c>
      <c r="D13" s="320">
        <v>0.14683964123371271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0.12784631475982022</v>
      </c>
      <c r="C16" s="315">
        <v>0.36</v>
      </c>
      <c r="D16" s="319">
        <v>0.38280594330495293</v>
      </c>
    </row>
    <row r="17" spans="1:4" x14ac:dyDescent="0.25">
      <c r="A17" s="264" t="s">
        <v>272</v>
      </c>
      <c r="B17" s="317">
        <v>0.15739658537834172</v>
      </c>
      <c r="C17" s="318">
        <v>0.83</v>
      </c>
      <c r="D17" s="321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2" t="s">
        <v>119</v>
      </c>
      <c r="B1" s="352"/>
      <c r="C1" s="352"/>
      <c r="D1" s="352"/>
    </row>
    <row r="2" spans="1:4" ht="18.75" x14ac:dyDescent="0.25">
      <c r="A2" s="352" t="s">
        <v>261</v>
      </c>
      <c r="B2" s="352"/>
      <c r="C2" s="352"/>
      <c r="D2" s="352"/>
    </row>
    <row r="3" spans="1:4" ht="18.75" x14ac:dyDescent="0.25">
      <c r="A3" s="352" t="s">
        <v>303</v>
      </c>
      <c r="B3" s="352"/>
      <c r="C3" s="352"/>
      <c r="D3" s="352"/>
    </row>
    <row r="5" spans="1:4" x14ac:dyDescent="0.25">
      <c r="A5" s="357" t="s">
        <v>262</v>
      </c>
      <c r="B5" s="359" t="s">
        <v>263</v>
      </c>
      <c r="C5" s="359" t="s">
        <v>264</v>
      </c>
      <c r="D5" s="359" t="s">
        <v>1</v>
      </c>
    </row>
    <row r="6" spans="1:4" x14ac:dyDescent="0.25">
      <c r="A6" s="358"/>
      <c r="B6" s="360"/>
      <c r="C6" s="360"/>
      <c r="D6" s="360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0.139148409876616</v>
      </c>
      <c r="C8" s="315">
        <v>0.33</v>
      </c>
      <c r="D8" s="298">
        <v>0.23729578164828066</v>
      </c>
    </row>
    <row r="9" spans="1:4" x14ac:dyDescent="0.25">
      <c r="A9" s="259" t="s">
        <v>266</v>
      </c>
      <c r="B9" s="260">
        <v>0.2012108650434665</v>
      </c>
      <c r="C9" s="315">
        <v>0.55000000000000004</v>
      </c>
      <c r="D9" s="298">
        <v>0.37622342900957495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1.6061764891449639E-2</v>
      </c>
      <c r="C12" s="312">
        <v>5.239564310986182E-2</v>
      </c>
      <c r="D12" s="297">
        <v>6.2017203429937731E-2</v>
      </c>
    </row>
    <row r="13" spans="1:4" x14ac:dyDescent="0.25">
      <c r="A13" s="259" t="s">
        <v>269</v>
      </c>
      <c r="B13" s="268">
        <v>0.12870342636231211</v>
      </c>
      <c r="C13" s="312">
        <v>0.14179836886725192</v>
      </c>
      <c r="D13" s="297">
        <v>0.16794587236705785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0.12479671556089172</v>
      </c>
      <c r="C16" s="315">
        <v>0.37</v>
      </c>
      <c r="D16" s="298">
        <v>0.36926899456269247</v>
      </c>
    </row>
    <row r="17" spans="1:4" x14ac:dyDescent="0.25">
      <c r="A17" s="264" t="s">
        <v>272</v>
      </c>
      <c r="B17" s="317">
        <v>0.15258104958859181</v>
      </c>
      <c r="C17" s="318">
        <v>0.9</v>
      </c>
      <c r="D17" s="299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Banco BS</vt:lpstr>
      <vt:lpstr>ind dic jun 22</vt:lpstr>
      <vt:lpstr>Ind dic marz 22</vt:lpstr>
      <vt:lpstr>Ind Sept19</vt:lpstr>
      <vt:lpstr>Ind Jun19</vt:lpstr>
      <vt:lpstr>Ind Marz19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2023-09-08T14:35:47Z</dcterms:modified>
</cp:coreProperties>
</file>