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12-2022\"/>
    </mc:Choice>
  </mc:AlternateContent>
  <xr:revisionPtr revIDLastSave="0" documentId="13_ncr:1_{2D85066D-441B-4667-8160-DD3A042A1E53}" xr6:coauthVersionLast="47" xr6:coauthVersionMax="47" xr10:uidLastSave="{00000000-0000-0000-0000-000000000000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Seguros BS" sheetId="25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SARMIENTO, MILITZA</author>
  </authors>
  <commentList>
    <comment ref="N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esto datos los copio kathiusca</t>
        </r>
      </text>
    </comment>
  </commentList>
</comments>
</file>

<file path=xl/sharedStrings.xml><?xml version="1.0" encoding="utf-8"?>
<sst xmlns="http://schemas.openxmlformats.org/spreadsheetml/2006/main" count="668" uniqueCount="350">
  <si>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</si>
  <si>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</si>
  <si>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</si>
  <si>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</si>
  <si>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</si>
  <si>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</si>
  <si>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</si>
  <si>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</si>
  <si>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</si>
  <si>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</si>
  <si>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</si>
  <si>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</si>
  <si>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</si>
  <si>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</si>
  <si>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</si>
  <si>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</si>
  <si>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</si>
  <si>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</si>
  <si>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</si>
  <si>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</si>
  <si>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</si>
  <si>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</si>
  <si>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</si>
  <si>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</si>
  <si>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</si>
  <si>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</si>
  <si>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</si>
  <si>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</si>
  <si>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</si>
  <si>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</si>
  <si>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</si>
  <si>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</si>
  <si>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</si>
  <si>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</si>
  <si>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</si>
  <si>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</si>
  <si>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</si>
  <si>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</si>
  <si>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</si>
  <si>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</si>
  <si>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</si>
  <si>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</si>
  <si>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</si>
  <si>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</si>
  <si>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</si>
  <si>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</si>
  <si>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</si>
  <si>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</si>
  <si>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</si>
  <si>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</si>
  <si>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</si>
  <si>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</si>
  <si>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</si>
  <si>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</si>
  <si>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</si>
  <si>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</si>
  <si>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</si>
  <si>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</si>
  <si>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</si>
  <si>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</si>
  <si>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</si>
  <si>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</si>
  <si>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</si>
  <si>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</si>
  <si>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</si>
  <si>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</si>
  <si>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</si>
  <si>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</si>
  <si>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</si>
  <si>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</si>
  <si>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</si>
  <si>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</si>
  <si>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</si>
  <si>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</si>
  <si>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</si>
  <si>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</si>
  <si>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</si>
  <si>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</si>
  <si>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</si>
  <si>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</si>
  <si>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</si>
  <si>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</si>
  <si>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</si>
  <si>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</si>
  <si>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</si>
  <si>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</si>
  <si>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</si>
  <si>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</si>
  <si>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</si>
  <si>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</si>
  <si>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</si>
  <si>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</si>
  <si>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</si>
  <si>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</si>
  <si>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</si>
  <si>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</si>
  <si>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</si>
  <si>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</si>
  <si>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</si>
  <si>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</si>
  <si>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</si>
  <si>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</si>
  <si>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</si>
  <si>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</si>
  <si>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</si>
  <si>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</si>
  <si>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</si>
  <si>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</si>
  <si>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</si>
  <si>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</si>
  <si>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</si>
  <si>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</si>
  <si>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</si>
  <si>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</si>
  <si>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</si>
  <si>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</si>
  <si>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</si>
  <si>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</si>
  <si>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</si>
  <si>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</si>
  <si>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</si>
  <si>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</si>
  <si>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</si>
  <si>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</si>
  <si>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</si>
  <si>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</si>
  <si>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</si>
  <si>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</si>
  <si>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</si>
  <si>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</si>
  <si>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</si>
  <si>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</si>
  <si>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</si>
  <si>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</si>
  <si>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</si>
  <si>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</si>
  <si>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</si>
  <si>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</si>
  <si>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</si>
  <si>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</si>
  <si>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</si>
  <si>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</si>
  <si>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</si>
  <si>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</si>
  <si>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</si>
  <si>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</si>
  <si>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</si>
  <si>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</si>
  <si>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</si>
  <si>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</si>
  <si>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</si>
  <si>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</si>
  <si>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</si>
  <si>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</si>
  <si>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</si>
  <si>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</si>
  <si>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</si>
  <si>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</si>
  <si>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</si>
  <si>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</si>
  <si>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</si>
  <si>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</si>
  <si>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</si>
  <si>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</si>
  <si>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</si>
  <si>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</si>
  <si>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</si>
  <si>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</si>
  <si>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</si>
  <si>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</si>
  <si>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</si>
  <si>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</si>
  <si>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</si>
  <si>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</si>
  <si>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</si>
  <si>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</si>
  <si>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</si>
  <si>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</si>
  <si>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</si>
  <si>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</si>
  <si>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</si>
  <si>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</si>
  <si>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</si>
  <si>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</si>
  <si>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</si>
  <si>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</si>
  <si>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</si>
  <si>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</si>
  <si>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</si>
  <si>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</si>
  <si>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</si>
  <si>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</si>
  <si>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</si>
  <si>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</si>
  <si>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</si>
  <si>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</si>
  <si>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</si>
  <si>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</si>
  <si>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</si>
  <si>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</si>
  <si>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</si>
  <si>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</si>
  <si>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</si>
  <si>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</si>
  <si>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</si>
  <si>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</si>
  <si>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</si>
  <si>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</si>
  <si>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</si>
  <si>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</si>
  <si>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</si>
  <si>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</si>
  <si>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</si>
  <si>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</si>
  <si>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</si>
  <si>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</si>
  <si>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</si>
  <si>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</si>
  <si>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</si>
  <si>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</si>
  <si>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</si>
  <si>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</si>
  <si>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</si>
  <si>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</si>
  <si>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</si>
  <si>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</si>
  <si>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</si>
  <si>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</si>
  <si>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</si>
  <si>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</si>
  <si>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</si>
  <si>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</si>
  <si>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</si>
  <si>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</si>
  <si>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</si>
  <si>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</si>
  <si>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</si>
  <si>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</si>
  <si>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</si>
  <si>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</si>
  <si>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</si>
  <si>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</si>
  <si>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</si>
  <si>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</si>
  <si>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</si>
  <si>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</si>
  <si>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</si>
  <si>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</si>
  <si>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</si>
  <si>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</si>
  <si>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</si>
  <si>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</si>
  <si>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</si>
  <si>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</si>
  <si>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</si>
  <si>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</si>
  <si>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</si>
  <si>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</si>
  <si>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</si>
  <si>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</si>
  <si>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</si>
  <si>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</si>
  <si>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</si>
  <si>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</si>
  <si>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</si>
  <si>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</si>
  <si>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</si>
  <si>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</si>
  <si>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</si>
  <si>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</si>
  <si>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</si>
  <si>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</si>
  <si>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</si>
  <si>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</si>
  <si>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</si>
  <si>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</si>
  <si>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</si>
  <si>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</si>
  <si>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</si>
  <si>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</si>
  <si>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</si>
  <si>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</si>
  <si>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</si>
  <si>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</si>
  <si>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</si>
  <si>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</si>
  <si>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</si>
  <si>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</si>
  <si>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</si>
  <si>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</si>
  <si>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</si>
  <si>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</si>
  <si>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</si>
  <si>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</si>
  <si>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</si>
  <si>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</si>
  <si>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Total  Seg Dic 16 </t>
  </si>
  <si>
    <t xml:space="preserve">Total Seg Mar 17 </t>
  </si>
  <si>
    <t xml:space="preserve">Total Seg Jun 17 </t>
  </si>
  <si>
    <t>Bancos Sept 2017</t>
  </si>
  <si>
    <t>Bancos Dic 2017</t>
  </si>
  <si>
    <t>Total Seg Sept 2017</t>
  </si>
  <si>
    <t>Total Seg Dic 2017</t>
  </si>
  <si>
    <t>Bancos Mar 2018</t>
  </si>
  <si>
    <t>Bancos Jun 2018</t>
  </si>
  <si>
    <t>Total Seg Jun 2018</t>
  </si>
  <si>
    <t>Total Seg Mar 2018</t>
  </si>
  <si>
    <t>Bancos Sept 2018</t>
  </si>
  <si>
    <t>Total Seg Sept 2018</t>
  </si>
  <si>
    <t>Bancos Dic 2018</t>
  </si>
  <si>
    <t>Total Seg Dic 2018</t>
  </si>
  <si>
    <t>Bancos Marz 2019</t>
  </si>
  <si>
    <t>Total Seg Marz 2019</t>
  </si>
  <si>
    <t>Al 31 de Marzo 2019</t>
  </si>
  <si>
    <t>Bancos Jun 2019</t>
  </si>
  <si>
    <t>Total Seg Jun 2019</t>
  </si>
  <si>
    <t>Al 30 de Junio 2019</t>
  </si>
  <si>
    <t>Bancos Sept 2019</t>
  </si>
  <si>
    <t>Total Seg Sept 2019</t>
  </si>
  <si>
    <t>Al 30 de Septiembre 2019</t>
  </si>
  <si>
    <t>Total Seg Dic 2019</t>
  </si>
  <si>
    <t>Bancos Dic 2019</t>
  </si>
  <si>
    <t>Total Seg Marz 2020</t>
  </si>
  <si>
    <t>Total Seg Jun 2020</t>
  </si>
  <si>
    <t>Total Seg Sept 2020</t>
  </si>
  <si>
    <t>Bancos Marz 2020</t>
  </si>
  <si>
    <t>Bancos Jun 2020</t>
  </si>
  <si>
    <t>Bancos Sept 2020</t>
  </si>
  <si>
    <t>Total Seg Dic 2020</t>
  </si>
  <si>
    <t>Bancos Dic 2020</t>
  </si>
  <si>
    <t>Bancos marz 2021</t>
  </si>
  <si>
    <t>Total Seg Marz 2021</t>
  </si>
  <si>
    <t>SIACAP (*)</t>
  </si>
  <si>
    <t>(*) Datos a Diciembre 2020</t>
  </si>
  <si>
    <t>Junio 2020/ Junio 2021</t>
  </si>
  <si>
    <t>Bancos Jun 2021</t>
  </si>
  <si>
    <t>Total Seg Jun 2021</t>
  </si>
  <si>
    <t>Bancos Sept 2021</t>
  </si>
  <si>
    <t>Bancos Dic 2021</t>
  </si>
  <si>
    <t>Total Seg Sept 2021</t>
  </si>
  <si>
    <t>Total Seg Dic 2021</t>
  </si>
  <si>
    <t>Total Seg Marz 2022</t>
  </si>
  <si>
    <t>Al 31 de Marzo 2022</t>
  </si>
  <si>
    <t>MICI (**)</t>
  </si>
  <si>
    <t>Total Seg Jun 2022</t>
  </si>
  <si>
    <t>Al 31 de Junio 2022</t>
  </si>
  <si>
    <t>(**) Datos de Diciembre 2021</t>
  </si>
  <si>
    <t>Total Seg Sept 2022</t>
  </si>
  <si>
    <t>Diciembre 2021/ Diciembre 2022</t>
  </si>
  <si>
    <t>Total Seg Dic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</si>
</sst>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0" fillId="0" borderId="7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5" xfId="1" applyNumberFormat="1" applyFont="1" applyFill="1" applyBorder="1" applyAlignment="1">
      <alignment horizontal="center" vertical="center" wrapText="1"/>
    </xf>
    <xf numFmtId="43" fontId="4" fillId="2" borderId="75" xfId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6" xfId="1" applyNumberFormat="1" applyFont="1" applyBorder="1" applyAlignment="1">
      <alignment horizontal="center" vertical="center"/>
    </xf>
    <xf numFmtId="17" fontId="4" fillId="27" borderId="53" xfId="1" applyNumberFormat="1" applyFont="1" applyFill="1" applyBorder="1" applyAlignment="1">
      <alignment horizontal="center" vertical="center" wrapText="1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52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53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52" t="s">
        <v>140</v>
      </c>
      <c r="B2" s="74"/>
      <c r="C2" s="75"/>
      <c r="D2" s="76"/>
    </row>
    <row r="3" spans="1:5" s="77" customFormat="1" ht="66.599999999999994" customHeight="1" thickBot="1" x14ac:dyDescent="0.3">
      <c r="A3" s="353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5" t="s">
        <v>253</v>
      </c>
      <c r="D2" s="355"/>
    </row>
    <row r="3" spans="2:31" s="225" customFormat="1" ht="10.15" customHeight="1" x14ac:dyDescent="0.2"/>
    <row r="4" spans="2:31" s="225" customFormat="1" ht="24" customHeight="1" x14ac:dyDescent="0.2">
      <c r="B4" s="354"/>
      <c r="C4" s="354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6" t="s">
        <v>119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</row>
    <row r="2" spans="2:28" ht="18.75" x14ac:dyDescent="0.25">
      <c r="B2" s="356" t="s">
        <v>273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</row>
    <row r="3" spans="2:28" ht="18.75" x14ac:dyDescent="0.25">
      <c r="B3" s="356" t="s">
        <v>274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</row>
    <row r="4" spans="2:28" ht="18.75" x14ac:dyDescent="0.25">
      <c r="B4" s="356" t="s">
        <v>334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</row>
    <row r="5" spans="2:28" ht="18.75" x14ac:dyDescent="0.25">
      <c r="B5" s="269"/>
      <c r="C5" s="269"/>
      <c r="D5" s="269"/>
      <c r="E5" s="269"/>
      <c r="F5" s="269"/>
      <c r="G5" s="269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269"/>
      <c r="Y5" s="269"/>
    </row>
    <row r="6" spans="2:28" ht="30" x14ac:dyDescent="0.25">
      <c r="B6" s="261" t="s">
        <v>0</v>
      </c>
      <c r="C6" s="254" t="s">
        <v>293</v>
      </c>
      <c r="D6" s="254" t="s">
        <v>294</v>
      </c>
      <c r="E6" s="254" t="s">
        <v>295</v>
      </c>
      <c r="F6" s="254" t="s">
        <v>299</v>
      </c>
      <c r="G6" s="254" t="s">
        <v>300</v>
      </c>
      <c r="H6" s="254" t="s">
        <v>303</v>
      </c>
      <c r="I6" s="254" t="s">
        <v>304</v>
      </c>
      <c r="J6" s="254" t="s">
        <v>307</v>
      </c>
      <c r="K6" s="254" t="s">
        <v>309</v>
      </c>
      <c r="L6" s="254" t="s">
        <v>311</v>
      </c>
      <c r="M6" s="254" t="s">
        <v>314</v>
      </c>
      <c r="N6" s="254" t="s">
        <v>317</v>
      </c>
      <c r="O6" s="254" t="s">
        <v>321</v>
      </c>
      <c r="P6" s="254" t="s">
        <v>325</v>
      </c>
      <c r="Q6" s="254" t="s">
        <v>326</v>
      </c>
      <c r="R6" s="254" t="s">
        <v>327</v>
      </c>
      <c r="S6" s="254" t="s">
        <v>329</v>
      </c>
      <c r="T6" s="254" t="s">
        <v>330</v>
      </c>
      <c r="U6" s="254" t="s">
        <v>335</v>
      </c>
      <c r="V6" s="254" t="s">
        <v>337</v>
      </c>
      <c r="W6" s="254" t="s">
        <v>338</v>
      </c>
      <c r="X6" s="270" t="s">
        <v>259</v>
      </c>
      <c r="Y6" s="305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3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3">
        <f t="shared" ref="Y9:Y11" si="1">+U9/Q9-1</f>
        <v>4.3609391079153514E-3</v>
      </c>
    </row>
    <row r="10" spans="2:28" x14ac:dyDescent="0.2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3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3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3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6">
        <v>5996.5007637709996</v>
      </c>
      <c r="Q13" s="326">
        <v>6092.5682623029998</v>
      </c>
      <c r="R13" s="326">
        <v>6364.8945656246797</v>
      </c>
      <c r="S13" s="326">
        <v>6952.1623142897597</v>
      </c>
      <c r="T13" s="326">
        <v>7086.7928595673902</v>
      </c>
      <c r="U13" s="326">
        <v>6913.8473846329998</v>
      </c>
      <c r="V13" s="326"/>
      <c r="W13" s="326"/>
      <c r="X13" s="276">
        <f>+U13-Q13</f>
        <v>821.27912233000006</v>
      </c>
      <c r="Y13" s="303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4">
        <v>121039.2</v>
      </c>
      <c r="D14" s="294">
        <v>120136</v>
      </c>
      <c r="E14" s="294">
        <v>118767.55</v>
      </c>
      <c r="F14" s="294">
        <f t="shared" ref="F14:N14" si="2">SUM(F8:F13)</f>
        <v>119571.0550065026</v>
      </c>
      <c r="G14" s="294">
        <f t="shared" si="2"/>
        <v>119736.60956903899</v>
      </c>
      <c r="H14" s="294">
        <f t="shared" si="2"/>
        <v>117745.33517114499</v>
      </c>
      <c r="I14" s="294">
        <f t="shared" si="2"/>
        <v>117889.67880037389</v>
      </c>
      <c r="J14" s="294">
        <f t="shared" si="2"/>
        <v>118523.3463762647</v>
      </c>
      <c r="K14" s="294">
        <f t="shared" si="2"/>
        <v>121483.88531261738</v>
      </c>
      <c r="L14" s="294">
        <f t="shared" si="2"/>
        <v>121488.132463962</v>
      </c>
      <c r="M14" s="294">
        <f t="shared" si="2"/>
        <v>121028.65480512001</v>
      </c>
      <c r="N14" s="294">
        <f t="shared" si="2"/>
        <v>122562.69677394601</v>
      </c>
      <c r="O14" s="294">
        <f t="shared" ref="O14:U14" si="3">SUM(O8:O13)</f>
        <v>124990.36559986099</v>
      </c>
      <c r="P14" s="294">
        <f t="shared" si="3"/>
        <v>125264.1761806201</v>
      </c>
      <c r="Q14" s="294">
        <f t="shared" si="3"/>
        <v>129189.04879568901</v>
      </c>
      <c r="R14" s="294">
        <f t="shared" si="3"/>
        <v>130367.33943054508</v>
      </c>
      <c r="S14" s="294">
        <f t="shared" si="3"/>
        <v>130352.42361324535</v>
      </c>
      <c r="T14" s="294">
        <f t="shared" si="3"/>
        <v>129218.86449966708</v>
      </c>
      <c r="U14" s="294">
        <f t="shared" si="3"/>
        <v>128984.22364924301</v>
      </c>
      <c r="V14" s="294"/>
      <c r="W14" s="294"/>
      <c r="X14" s="294">
        <f>+U14-Q14</f>
        <v>-204.82514644600451</v>
      </c>
      <c r="Y14" s="302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3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3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3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4">
        <v>107544</v>
      </c>
      <c r="D21" s="294">
        <v>106172</v>
      </c>
      <c r="E21" s="294">
        <v>104480.7</v>
      </c>
      <c r="F21" s="294">
        <f t="shared" ref="F21:N21" si="6">SUM(F18:F20)</f>
        <v>104883.8471931815</v>
      </c>
      <c r="G21" s="294">
        <f t="shared" si="6"/>
        <v>105423.86839175204</v>
      </c>
      <c r="H21" s="294">
        <f t="shared" si="6"/>
        <v>103670.70906198479</v>
      </c>
      <c r="I21" s="294">
        <f t="shared" si="6"/>
        <v>103571.6494201903</v>
      </c>
      <c r="J21" s="294">
        <f t="shared" si="6"/>
        <v>104053.3559080033</v>
      </c>
      <c r="K21" s="294">
        <f t="shared" si="6"/>
        <v>106738.4195003443</v>
      </c>
      <c r="L21" s="294">
        <f t="shared" si="6"/>
        <v>106326.81255262331</v>
      </c>
      <c r="M21" s="294">
        <f t="shared" si="6"/>
        <v>105555.5873082428</v>
      </c>
      <c r="N21" s="294">
        <f t="shared" si="6"/>
        <v>106519.6971740338</v>
      </c>
      <c r="O21" s="294">
        <f t="shared" ref="O21:U21" si="7">SUM(O18:O20)</f>
        <v>109094.14891123169</v>
      </c>
      <c r="P21" s="294">
        <f t="shared" si="7"/>
        <v>109394.7244461833</v>
      </c>
      <c r="Q21" s="294">
        <f t="shared" si="7"/>
        <v>113527.893233597</v>
      </c>
      <c r="R21" s="294">
        <f t="shared" si="7"/>
        <v>114606.85611671899</v>
      </c>
      <c r="S21" s="294">
        <f t="shared" si="7"/>
        <v>114733.951602168</v>
      </c>
      <c r="T21" s="294">
        <f t="shared" si="7"/>
        <v>113632.12101989551</v>
      </c>
      <c r="U21" s="294">
        <f t="shared" si="7"/>
        <v>113334.345327296</v>
      </c>
      <c r="V21" s="294"/>
      <c r="W21" s="294"/>
      <c r="X21" s="294">
        <f>+U21-Q21</f>
        <v>-193.54790630099887</v>
      </c>
      <c r="Y21" s="302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4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4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3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3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3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3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6">
        <v>6787.5274194599997</v>
      </c>
      <c r="Q29" s="326">
        <v>6358.1153717899997</v>
      </c>
      <c r="R29" s="326">
        <v>5550.9858648249992</v>
      </c>
      <c r="S29" s="326">
        <v>5354.9643186920002</v>
      </c>
      <c r="T29" s="326">
        <v>5542.3731211069999</v>
      </c>
      <c r="U29" s="326">
        <v>5703.846116836</v>
      </c>
      <c r="V29" s="326"/>
      <c r="W29" s="326"/>
      <c r="X29" s="276">
        <f>+U29-Q29</f>
        <v>-654.26925495399973</v>
      </c>
      <c r="Y29" s="303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4">
        <v>13495</v>
      </c>
      <c r="D30" s="294">
        <v>13964</v>
      </c>
      <c r="E30" s="294">
        <v>14287.721000000001</v>
      </c>
      <c r="F30" s="294">
        <f t="shared" ref="F30:N30" si="10">SUM(F25:F29)</f>
        <v>14687.207813098999</v>
      </c>
      <c r="G30" s="294">
        <f t="shared" si="10"/>
        <v>14312.740977228999</v>
      </c>
      <c r="H30" s="294">
        <f t="shared" si="10"/>
        <v>14074.62611148</v>
      </c>
      <c r="I30" s="294">
        <f t="shared" si="10"/>
        <v>14318.029379627998</v>
      </c>
      <c r="J30" s="294">
        <f t="shared" si="10"/>
        <v>14469.990470188</v>
      </c>
      <c r="K30" s="294">
        <f t="shared" si="10"/>
        <v>14745.465813186998</v>
      </c>
      <c r="L30" s="294">
        <f t="shared" si="10"/>
        <v>15161.319911129001</v>
      </c>
      <c r="M30" s="294">
        <f t="shared" si="10"/>
        <v>15473.067497173</v>
      </c>
      <c r="N30" s="294">
        <f t="shared" si="10"/>
        <v>16042.999599208</v>
      </c>
      <c r="O30" s="294">
        <f t="shared" ref="O30:U30" si="11">SUM(O25:O29)</f>
        <v>15896.216688052002</v>
      </c>
      <c r="P30" s="294">
        <f t="shared" si="11"/>
        <v>15869.451734899198</v>
      </c>
      <c r="Q30" s="294">
        <f t="shared" si="11"/>
        <v>15661.155562731145</v>
      </c>
      <c r="R30" s="294">
        <f t="shared" si="11"/>
        <v>15760.483314862418</v>
      </c>
      <c r="S30" s="294">
        <f t="shared" si="11"/>
        <v>15618.472012315986</v>
      </c>
      <c r="T30" s="294">
        <f t="shared" si="11"/>
        <v>15586.743478982542</v>
      </c>
      <c r="U30" s="294">
        <f t="shared" si="11"/>
        <v>15649.878322373257</v>
      </c>
      <c r="V30" s="294"/>
      <c r="W30" s="294"/>
      <c r="X30" s="294">
        <f>+U30-Q30</f>
        <v>-11.277240357887422</v>
      </c>
      <c r="Y30" s="302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3"/>
    </row>
    <row r="32" spans="2:27" s="280" customFormat="1" ht="15.75" thickBot="1" x14ac:dyDescent="0.3">
      <c r="B32" s="261" t="s">
        <v>287</v>
      </c>
      <c r="C32" s="294">
        <v>121039</v>
      </c>
      <c r="D32" s="294">
        <v>120136</v>
      </c>
      <c r="E32" s="294">
        <v>118768.421</v>
      </c>
      <c r="F32" s="294">
        <f t="shared" ref="F32:U32" si="12">+F30+F21</f>
        <v>119571.0550062805</v>
      </c>
      <c r="G32" s="294">
        <f t="shared" si="12"/>
        <v>119736.60936898104</v>
      </c>
      <c r="H32" s="294">
        <f t="shared" si="12"/>
        <v>117745.33517346479</v>
      </c>
      <c r="I32" s="294">
        <f t="shared" si="12"/>
        <v>117889.6787998183</v>
      </c>
      <c r="J32" s="294">
        <f t="shared" si="12"/>
        <v>118523.3463781913</v>
      </c>
      <c r="K32" s="294">
        <f t="shared" si="12"/>
        <v>121483.8853135313</v>
      </c>
      <c r="L32" s="294">
        <f t="shared" si="12"/>
        <v>121488.13246375231</v>
      </c>
      <c r="M32" s="294">
        <f t="shared" si="12"/>
        <v>121028.6548054158</v>
      </c>
      <c r="N32" s="294">
        <f t="shared" si="12"/>
        <v>122562.6967732418</v>
      </c>
      <c r="O32" s="294">
        <f t="shared" si="12"/>
        <v>124990.36559928369</v>
      </c>
      <c r="P32" s="294">
        <f t="shared" si="12"/>
        <v>125264.1761810825</v>
      </c>
      <c r="Q32" s="294">
        <f t="shared" si="12"/>
        <v>129189.04879632815</v>
      </c>
      <c r="R32" s="294">
        <f t="shared" si="12"/>
        <v>130367.33943158141</v>
      </c>
      <c r="S32" s="294">
        <f t="shared" si="12"/>
        <v>130352.423614484</v>
      </c>
      <c r="T32" s="294">
        <f t="shared" si="12"/>
        <v>129218.86449887804</v>
      </c>
      <c r="U32" s="294">
        <f t="shared" si="12"/>
        <v>128984.22364966926</v>
      </c>
      <c r="V32" s="294"/>
      <c r="W32" s="294"/>
      <c r="X32" s="294">
        <f>+U32-Q32</f>
        <v>-204.82514665888448</v>
      </c>
      <c r="Y32" s="302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6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7">
        <f>+U34/Q34-1</f>
        <v>3.1685378504366035E-2</v>
      </c>
      <c r="Z34" s="255"/>
      <c r="AA34" s="277"/>
    </row>
    <row r="35" spans="2:27" x14ac:dyDescent="0.2">
      <c r="B35" s="295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3">
        <f>+X35/Q35-1</f>
        <v>-0.81986705632915013</v>
      </c>
      <c r="Z35" s="255"/>
      <c r="AA35" s="277"/>
    </row>
    <row r="36" spans="2:27" x14ac:dyDescent="0.2">
      <c r="B36" s="295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3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291</v>
      </c>
      <c r="C39" s="287"/>
      <c r="D39" s="287"/>
      <c r="E39" s="287"/>
      <c r="F39" s="287"/>
      <c r="G39" s="287"/>
      <c r="H39" s="287"/>
      <c r="I39" s="287"/>
      <c r="J39" s="296"/>
      <c r="K39" s="296"/>
      <c r="L39" s="296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6"/>
      <c r="H40" s="296"/>
      <c r="I40" s="296"/>
      <c r="J40" s="296"/>
      <c r="K40" s="296"/>
      <c r="L40" s="296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57" t="s">
        <v>262</v>
      </c>
      <c r="C43" s="359" t="s">
        <v>263</v>
      </c>
      <c r="F43" s="309">
        <v>43360</v>
      </c>
      <c r="G43" s="309">
        <v>43451</v>
      </c>
      <c r="H43" s="309">
        <v>43177</v>
      </c>
      <c r="I43" s="309">
        <v>43269</v>
      </c>
      <c r="J43" s="320">
        <v>43344</v>
      </c>
      <c r="K43" s="320">
        <v>43435</v>
      </c>
      <c r="L43" s="320">
        <v>43525</v>
      </c>
      <c r="M43" s="320">
        <v>43617</v>
      </c>
      <c r="N43" s="320">
        <v>43709</v>
      </c>
      <c r="O43" s="320">
        <v>43800</v>
      </c>
      <c r="P43" s="320">
        <v>43891</v>
      </c>
      <c r="Q43" s="320">
        <v>43983</v>
      </c>
      <c r="R43" s="320">
        <v>44075</v>
      </c>
      <c r="S43" s="320">
        <v>44166</v>
      </c>
      <c r="T43" s="320">
        <v>44256</v>
      </c>
      <c r="U43" s="320">
        <v>44348</v>
      </c>
      <c r="V43" s="320"/>
      <c r="W43" s="320"/>
    </row>
    <row r="44" spans="2:27" x14ac:dyDescent="0.25">
      <c r="B44" s="358"/>
      <c r="C44" s="360"/>
      <c r="F44" s="310"/>
      <c r="G44" s="310"/>
      <c r="H44" s="310"/>
      <c r="I44" s="310"/>
      <c r="J44" s="310"/>
      <c r="K44" s="310"/>
      <c r="L44" s="310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3" t="e">
        <f>((#REF!/(6/12))/(('Banco BS no usar'!M14+I14)/2))</f>
        <v>#REF!</v>
      </c>
      <c r="N52" s="313" t="e">
        <f>((#REF!/(9/12))/(('Banco BS no usar'!N14+J14)/2))</f>
        <v>#REF!</v>
      </c>
      <c r="O52" s="313" t="e">
        <f>((#REF!/(12/12))/(('Banco BS no usar'!O14+K14)/2))</f>
        <v>#REF!</v>
      </c>
      <c r="P52" s="313" t="e">
        <f>((#REF!/(3/12))/(('Banco BS no usar'!P14+L14)/2))</f>
        <v>#REF!</v>
      </c>
      <c r="Q52" s="328" t="e">
        <f>((#REF!/(6/12))/(('Banco BS no usar'!Q14+M14)/2))</f>
        <v>#REF!</v>
      </c>
      <c r="R52" s="313" t="e">
        <f>((#REF!/(9/12))/(('Banco BS no usar'!R14+N14)/2))</f>
        <v>#REF!</v>
      </c>
      <c r="S52" s="313" t="e">
        <f>((#REF!/(12/12))/(('Banco BS no usar'!S14+O14)/2))</f>
        <v>#REF!</v>
      </c>
      <c r="T52" s="313" t="e">
        <f>((#REF!/(3/12))/(('Banco BS no usar'!T14+P14)/2))</f>
        <v>#REF!</v>
      </c>
      <c r="U52" s="313" t="e">
        <f>((#REF!/(6/12))/(('Banco BS no usar'!U14+Q14)/2))</f>
        <v>#REF!</v>
      </c>
      <c r="V52" s="313"/>
      <c r="W52" s="313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3" t="e">
        <f>((#REF!/(6/12))/(('Banco BS no usar'!M30+I30)/2))</f>
        <v>#REF!</v>
      </c>
      <c r="N53" s="313" t="e">
        <f>((#REF!/(9/12))/(('Banco BS no usar'!N30+J30)/2))</f>
        <v>#REF!</v>
      </c>
      <c r="O53" s="313" t="e">
        <f>((#REF!/(12/12))/(('Banco BS no usar'!O30+K30)/2))</f>
        <v>#REF!</v>
      </c>
      <c r="P53" s="313" t="e">
        <f>((#REF!/(3/12))/(('Banco BS no usar'!P30+L30)/2))</f>
        <v>#REF!</v>
      </c>
      <c r="Q53" s="328" t="e">
        <f>((#REF!/(6/12))/(('Banco BS no usar'!Q30+M30)/2))</f>
        <v>#REF!</v>
      </c>
      <c r="R53" s="328" t="e">
        <f>((#REF!/(9/12))/(('Banco BS no usar'!R30+N30)/2))</f>
        <v>#REF!</v>
      </c>
      <c r="S53" s="328" t="e">
        <f>((#REF!/(12/12))/(('Banco BS no usar'!S30+O30)/2))</f>
        <v>#REF!</v>
      </c>
      <c r="T53" s="328" t="e">
        <f>((#REF!/(3/12))/(('Banco BS no usar'!T30+P30)/2))</f>
        <v>#REF!</v>
      </c>
      <c r="U53" s="328" t="e">
        <f>((#REF!/(6/12))/(('Banco BS no usar'!U30+Q30)/2))</f>
        <v>#REF!</v>
      </c>
      <c r="V53" s="328"/>
      <c r="W53" s="328"/>
    </row>
    <row r="54" spans="2:23" x14ac:dyDescent="0.25"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1:AE41"/>
  <sheetViews>
    <sheetView tabSelected="1" zoomScaleNormal="100" zoomScaleSheetLayoutView="80" workbookViewId="0">
      <selection sqref="A1:XFD104857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1.28515625" style="1" hidden="1" customWidth="1"/>
    <col min="4" max="4" width="12" style="1" hidden="1" customWidth="1"/>
    <col min="5" max="5" width="12.140625" style="1" hidden="1" customWidth="1"/>
    <col min="6" max="6" width="11.140625" style="1" hidden="1" customWidth="1"/>
    <col min="7" max="22" width="9.85546875" style="1" hidden="1" customWidth="1"/>
    <col min="23" max="27" width="9.85546875" style="1" customWidth="1"/>
    <col min="28" max="28" width="9.28515625" style="1" bestFit="1" customWidth="1"/>
    <col min="29" max="29" width="11.28515625" style="1" bestFit="1" customWidth="1"/>
    <col min="30" max="16384" width="11.42578125" style="1"/>
  </cols>
  <sheetData>
    <row r="1" spans="2:31" ht="18.75" x14ac:dyDescent="0.25">
      <c r="B1" s="356" t="s">
        <v>119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</row>
    <row r="2" spans="2:31" ht="18.75" x14ac:dyDescent="0.25">
      <c r="B2" s="356" t="s">
        <v>273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</row>
    <row r="3" spans="2:31" ht="18.75" x14ac:dyDescent="0.25">
      <c r="B3" s="356" t="s">
        <v>274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</row>
    <row r="4" spans="2:31" ht="18.75" x14ac:dyDescent="0.25">
      <c r="B4" s="356" t="s">
        <v>348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</row>
    <row r="5" spans="2:31" ht="18.75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</row>
    <row r="6" spans="2:31" ht="30" x14ac:dyDescent="0.25">
      <c r="B6" s="261" t="s">
        <v>0</v>
      </c>
      <c r="C6" s="254" t="s">
        <v>296</v>
      </c>
      <c r="D6" s="254" t="s">
        <v>297</v>
      </c>
      <c r="E6" s="254" t="s">
        <v>298</v>
      </c>
      <c r="F6" s="254" t="s">
        <v>301</v>
      </c>
      <c r="G6" s="254" t="s">
        <v>302</v>
      </c>
      <c r="H6" s="254" t="s">
        <v>306</v>
      </c>
      <c r="I6" s="254" t="s">
        <v>305</v>
      </c>
      <c r="J6" s="319" t="s">
        <v>308</v>
      </c>
      <c r="K6" s="254" t="s">
        <v>310</v>
      </c>
      <c r="L6" s="254" t="s">
        <v>312</v>
      </c>
      <c r="M6" s="254" t="s">
        <v>315</v>
      </c>
      <c r="N6" s="254" t="s">
        <v>318</v>
      </c>
      <c r="O6" s="254" t="s">
        <v>320</v>
      </c>
      <c r="P6" s="254" t="s">
        <v>322</v>
      </c>
      <c r="Q6" s="254" t="s">
        <v>323</v>
      </c>
      <c r="R6" s="254" t="s">
        <v>324</v>
      </c>
      <c r="S6" s="254" t="s">
        <v>328</v>
      </c>
      <c r="T6" s="254" t="s">
        <v>331</v>
      </c>
      <c r="U6" s="254" t="s">
        <v>336</v>
      </c>
      <c r="V6" s="254" t="s">
        <v>339</v>
      </c>
      <c r="W6" s="254" t="s">
        <v>340</v>
      </c>
      <c r="X6" s="254" t="s">
        <v>341</v>
      </c>
      <c r="Y6" s="254" t="s">
        <v>344</v>
      </c>
      <c r="Z6" s="254" t="s">
        <v>347</v>
      </c>
      <c r="AA6" s="254" t="s">
        <v>349</v>
      </c>
      <c r="AB6" s="318" t="s">
        <v>259</v>
      </c>
      <c r="AC6" s="327" t="s">
        <v>260</v>
      </c>
    </row>
    <row r="7" spans="2:31" x14ac:dyDescent="0.25">
      <c r="B7" s="271"/>
      <c r="C7" s="272"/>
      <c r="D7" s="272"/>
      <c r="E7" s="293"/>
      <c r="F7" s="293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6"/>
      <c r="AC7" s="272"/>
    </row>
    <row r="8" spans="2:31" x14ac:dyDescent="0.2">
      <c r="B8" s="274" t="s">
        <v>4</v>
      </c>
      <c r="C8" s="275">
        <v>124</v>
      </c>
      <c r="D8" s="276">
        <v>64</v>
      </c>
      <c r="E8" s="276">
        <v>41.795999999999999</v>
      </c>
      <c r="F8" s="275">
        <v>64.201876849999991</v>
      </c>
      <c r="G8" s="275">
        <v>103.11141940999997</v>
      </c>
      <c r="H8" s="275">
        <v>91.964090179999999</v>
      </c>
      <c r="I8" s="275">
        <v>122.30173488000001</v>
      </c>
      <c r="J8" s="275">
        <v>71.905436170000002</v>
      </c>
      <c r="K8" s="275">
        <v>75.687519689999988</v>
      </c>
      <c r="L8" s="275">
        <v>75.99048611000002</v>
      </c>
      <c r="M8" s="275">
        <v>72.223427729999983</v>
      </c>
      <c r="N8" s="275">
        <v>99.683614269999993</v>
      </c>
      <c r="O8" s="276">
        <v>69.345673829999996</v>
      </c>
      <c r="P8" s="276">
        <v>76.849151509999999</v>
      </c>
      <c r="Q8" s="276">
        <v>99.29267621000001</v>
      </c>
      <c r="R8" s="276">
        <v>96.383919669999997</v>
      </c>
      <c r="S8" s="276">
        <v>61.061576260000002</v>
      </c>
      <c r="T8" s="276">
        <v>78.288308060000006</v>
      </c>
      <c r="U8" s="276">
        <v>64.625841359999995</v>
      </c>
      <c r="V8" s="276">
        <v>64.697392690000001</v>
      </c>
      <c r="W8" s="276">
        <v>63.080160240000005</v>
      </c>
      <c r="X8" s="276">
        <v>63.710779800000005</v>
      </c>
      <c r="Y8" s="276">
        <v>56.873405729999995</v>
      </c>
      <c r="Z8" s="276">
        <v>47.964481260000007</v>
      </c>
      <c r="AA8" s="276">
        <v>48.214985549999994</v>
      </c>
      <c r="AB8" s="276">
        <v>-14.865174690000011</v>
      </c>
      <c r="AC8" s="303">
        <v>-0.23565530958454661</v>
      </c>
      <c r="AD8" s="298"/>
      <c r="AE8" s="297"/>
    </row>
    <row r="9" spans="2:31" x14ac:dyDescent="0.2">
      <c r="B9" s="274" t="s">
        <v>5</v>
      </c>
      <c r="C9" s="275">
        <v>2098</v>
      </c>
      <c r="D9" s="276">
        <v>378</v>
      </c>
      <c r="E9" s="276">
        <v>668.65</v>
      </c>
      <c r="F9" s="275">
        <v>676.95323324000003</v>
      </c>
      <c r="G9" s="275">
        <v>698.44555193000008</v>
      </c>
      <c r="H9" s="275">
        <v>697.54868162000002</v>
      </c>
      <c r="I9" s="275">
        <v>622.84628873999986</v>
      </c>
      <c r="J9" s="275">
        <v>688.08202831000017</v>
      </c>
      <c r="K9" s="275">
        <v>693.50790279000012</v>
      </c>
      <c r="L9" s="275">
        <v>701.96445578000009</v>
      </c>
      <c r="M9" s="275">
        <v>689.00186103999999</v>
      </c>
      <c r="N9" s="275">
        <v>714.84871437000015</v>
      </c>
      <c r="O9" s="276">
        <v>740.90398612999979</v>
      </c>
      <c r="P9" s="276">
        <v>774.57044738999991</v>
      </c>
      <c r="Q9" s="276">
        <v>813.60315753000009</v>
      </c>
      <c r="R9" s="276">
        <v>799.75656896000021</v>
      </c>
      <c r="S9" s="276">
        <v>958.01447340999994</v>
      </c>
      <c r="T9" s="276">
        <v>963.03786486000013</v>
      </c>
      <c r="U9" s="276">
        <v>954.80133992000003</v>
      </c>
      <c r="V9" s="276">
        <v>964.30470234000006</v>
      </c>
      <c r="W9" s="276">
        <v>964.48814459000005</v>
      </c>
      <c r="X9" s="276">
        <v>942.13982712999984</v>
      </c>
      <c r="Y9" s="276">
        <v>1018.9563196299999</v>
      </c>
      <c r="Z9" s="276">
        <v>982.79842576999988</v>
      </c>
      <c r="AA9" s="276">
        <v>953.9012152900001</v>
      </c>
      <c r="AB9" s="276">
        <v>-10.586929299999952</v>
      </c>
      <c r="AC9" s="303">
        <v>-1.0976733471929179E-2</v>
      </c>
      <c r="AD9" s="298"/>
      <c r="AE9" s="277"/>
    </row>
    <row r="10" spans="2:31" x14ac:dyDescent="0.25">
      <c r="B10" s="274" t="s">
        <v>292</v>
      </c>
      <c r="C10" s="275">
        <v>0</v>
      </c>
      <c r="D10" s="275">
        <v>0</v>
      </c>
      <c r="E10" s="276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276">
        <v>0</v>
      </c>
      <c r="X10" s="276">
        <v>0</v>
      </c>
      <c r="Y10" s="276">
        <v>0</v>
      </c>
      <c r="Z10" s="276">
        <v>0</v>
      </c>
      <c r="AA10" s="276">
        <v>0</v>
      </c>
      <c r="AB10" s="276">
        <v>0</v>
      </c>
      <c r="AC10" s="276">
        <v>0</v>
      </c>
      <c r="AD10" s="298"/>
      <c r="AE10" s="297"/>
    </row>
    <row r="11" spans="2:31" x14ac:dyDescent="0.2">
      <c r="B11" s="274" t="s">
        <v>6</v>
      </c>
      <c r="C11" s="275">
        <v>471.21699999999998</v>
      </c>
      <c r="D11" s="275">
        <v>1081</v>
      </c>
      <c r="E11" s="276">
        <v>1247.98</v>
      </c>
      <c r="F11" s="275">
        <v>1267.9744496399999</v>
      </c>
      <c r="G11" s="275">
        <v>1274.0590276699998</v>
      </c>
      <c r="H11" s="275">
        <v>1303.14878318</v>
      </c>
      <c r="I11" s="275">
        <v>1248.37888449</v>
      </c>
      <c r="J11" s="275">
        <v>1235.73086478</v>
      </c>
      <c r="K11" s="275">
        <v>1170.1724556099998</v>
      </c>
      <c r="L11" s="275">
        <v>1223.4356606700003</v>
      </c>
      <c r="M11" s="275">
        <v>1250.0872111799999</v>
      </c>
      <c r="N11" s="275">
        <v>1222.1541457299998</v>
      </c>
      <c r="O11" s="276">
        <v>1244.76673493</v>
      </c>
      <c r="P11" s="276">
        <v>1182.0527786499999</v>
      </c>
      <c r="Q11" s="276">
        <v>1222.3405196199999</v>
      </c>
      <c r="R11" s="276">
        <v>1292.2330795299995</v>
      </c>
      <c r="S11" s="276">
        <v>1230.84825804</v>
      </c>
      <c r="T11" s="276">
        <v>1223.5362425499998</v>
      </c>
      <c r="U11" s="276">
        <v>1263.7686937400001</v>
      </c>
      <c r="V11" s="276">
        <v>1241.2390915599999</v>
      </c>
      <c r="W11" s="276">
        <v>1272.4479029399999</v>
      </c>
      <c r="X11" s="276">
        <v>1236.8912079099998</v>
      </c>
      <c r="Y11" s="276">
        <v>1148.40303806</v>
      </c>
      <c r="Z11" s="276">
        <v>1187.6687727899998</v>
      </c>
      <c r="AA11" s="276">
        <v>1311.2961746400001</v>
      </c>
      <c r="AB11" s="276">
        <v>38.848271700000168</v>
      </c>
      <c r="AC11" s="303">
        <v>3.0530343607970911E-2</v>
      </c>
      <c r="AD11" s="298"/>
      <c r="AE11" s="277"/>
    </row>
    <row r="12" spans="2:31" x14ac:dyDescent="0.25">
      <c r="B12" s="274" t="s">
        <v>275</v>
      </c>
      <c r="C12" s="275">
        <v>0</v>
      </c>
      <c r="D12" s="275">
        <v>0</v>
      </c>
      <c r="E12" s="276">
        <v>0</v>
      </c>
      <c r="F12" s="276">
        <v>0</v>
      </c>
      <c r="G12" s="276">
        <v>0</v>
      </c>
      <c r="H12" s="276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276">
        <v>0</v>
      </c>
      <c r="AB12" s="276">
        <v>0</v>
      </c>
      <c r="AC12" s="276">
        <v>0</v>
      </c>
      <c r="AD12" s="298"/>
      <c r="AE12" s="297"/>
    </row>
    <row r="13" spans="2:31" x14ac:dyDescent="0.2">
      <c r="B13" s="274" t="s">
        <v>7</v>
      </c>
      <c r="C13" s="286">
        <v>864</v>
      </c>
      <c r="D13" s="286">
        <v>798</v>
      </c>
      <c r="E13" s="276">
        <v>1054.8489999999999</v>
      </c>
      <c r="F13" s="275">
        <v>1026.5404749899999</v>
      </c>
      <c r="G13" s="286">
        <v>1079.0932234000002</v>
      </c>
      <c r="H13" s="286">
        <v>1109.92591315</v>
      </c>
      <c r="I13" s="276">
        <v>1129.8429107299996</v>
      </c>
      <c r="J13" s="276">
        <v>1172.3570715399999</v>
      </c>
      <c r="K13" s="276">
        <v>1256.5232132399988</v>
      </c>
      <c r="L13" s="276">
        <v>1277.0281560300002</v>
      </c>
      <c r="M13" s="288">
        <v>1279.4590298600001</v>
      </c>
      <c r="N13" s="288">
        <v>1185.2551207599997</v>
      </c>
      <c r="O13" s="326">
        <v>1279.8810479500003</v>
      </c>
      <c r="P13" s="326">
        <v>1291.7130668000002</v>
      </c>
      <c r="Q13" s="326">
        <v>1262.0869228799982</v>
      </c>
      <c r="R13" s="326">
        <v>1241.0211138000002</v>
      </c>
      <c r="S13" s="326">
        <v>1279.6581023200008</v>
      </c>
      <c r="T13" s="326">
        <v>1241.7761860999999</v>
      </c>
      <c r="U13" s="326">
        <v>1252.4136209099995</v>
      </c>
      <c r="V13" s="326">
        <v>1258.8434908699994</v>
      </c>
      <c r="W13" s="326">
        <v>1350.5960726299993</v>
      </c>
      <c r="X13" s="326">
        <v>1369.6246442300005</v>
      </c>
      <c r="Y13" s="326">
        <v>1337.18697127</v>
      </c>
      <c r="Z13" s="326">
        <v>1315.9649003800009</v>
      </c>
      <c r="AA13" s="276">
        <v>1349.0179350799992</v>
      </c>
      <c r="AB13" s="326">
        <v>-1.5781375500000649</v>
      </c>
      <c r="AC13" s="303">
        <v>-1.1684748549039004E-3</v>
      </c>
      <c r="AD13" s="298"/>
      <c r="AE13" s="277"/>
    </row>
    <row r="14" spans="2:31" s="280" customFormat="1" ht="15.75" thickBot="1" x14ac:dyDescent="0.3">
      <c r="B14" s="278" t="s">
        <v>276</v>
      </c>
      <c r="C14" s="294">
        <v>3557</v>
      </c>
      <c r="D14" s="294">
        <v>2321</v>
      </c>
      <c r="E14" s="294">
        <v>3013.2749999999996</v>
      </c>
      <c r="F14" s="294">
        <v>3035.6700347199999</v>
      </c>
      <c r="G14" s="294">
        <v>3154.7092224099997</v>
      </c>
      <c r="H14" s="294">
        <v>3202.5874681300002</v>
      </c>
      <c r="I14" s="294">
        <v>3123.3698188399994</v>
      </c>
      <c r="J14" s="294">
        <v>3168.0754008000004</v>
      </c>
      <c r="K14" s="294">
        <v>3195.8910913299987</v>
      </c>
      <c r="L14" s="294">
        <v>3278.4187585900008</v>
      </c>
      <c r="M14" s="294">
        <v>3290.7715298100002</v>
      </c>
      <c r="N14" s="294">
        <v>3221.9415951299998</v>
      </c>
      <c r="O14" s="294">
        <v>3334.8974428400002</v>
      </c>
      <c r="P14" s="294">
        <v>3325.1854443499997</v>
      </c>
      <c r="Q14" s="294">
        <v>3397.3232762399984</v>
      </c>
      <c r="R14" s="294">
        <v>3429.3946819599996</v>
      </c>
      <c r="S14" s="294">
        <v>3529.5824100300006</v>
      </c>
      <c r="T14" s="294">
        <v>3506.63860157</v>
      </c>
      <c r="U14" s="294">
        <v>3535.6094959299999</v>
      </c>
      <c r="V14" s="294">
        <v>3529.0846774599995</v>
      </c>
      <c r="W14" s="294">
        <v>3650.6122803999988</v>
      </c>
      <c r="X14" s="294">
        <v>3612.36645907</v>
      </c>
      <c r="Y14" s="294">
        <v>3561.41973469</v>
      </c>
      <c r="Z14" s="294">
        <v>3534.3965802000007</v>
      </c>
      <c r="AA14" s="294">
        <v>3662.4303105599993</v>
      </c>
      <c r="AB14" s="294">
        <v>11.81803016000049</v>
      </c>
      <c r="AC14" s="302">
        <v>3.2372734358701027E-3</v>
      </c>
      <c r="AD14" s="298"/>
      <c r="AE14" s="277"/>
    </row>
    <row r="15" spans="2:31" ht="15.75" thickTop="1" x14ac:dyDescent="0.25">
      <c r="B15" s="274"/>
      <c r="C15" s="289"/>
      <c r="D15" s="289"/>
      <c r="E15" s="289"/>
      <c r="F15" s="289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75"/>
      <c r="AD15" s="298"/>
    </row>
    <row r="16" spans="2:31" x14ac:dyDescent="0.25">
      <c r="B16" s="261" t="s">
        <v>277</v>
      </c>
      <c r="C16" s="262"/>
      <c r="D16" s="262"/>
      <c r="E16" s="262"/>
      <c r="F16" s="262"/>
      <c r="G16" s="262"/>
      <c r="H16" s="262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98"/>
    </row>
    <row r="17" spans="2:31" x14ac:dyDescent="0.25">
      <c r="B17" s="274"/>
      <c r="C17" s="275"/>
      <c r="D17" s="275"/>
      <c r="E17" s="275"/>
      <c r="F17" s="275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75"/>
      <c r="AD17" s="298"/>
    </row>
    <row r="18" spans="2:31" x14ac:dyDescent="0.25">
      <c r="B18" s="274" t="s">
        <v>8</v>
      </c>
      <c r="C18" s="275">
        <v>0</v>
      </c>
      <c r="D18" s="275">
        <v>0</v>
      </c>
      <c r="E18" s="275">
        <v>0</v>
      </c>
      <c r="F18" s="275">
        <v>0</v>
      </c>
      <c r="G18" s="275">
        <v>0</v>
      </c>
      <c r="H18" s="275">
        <v>0</v>
      </c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0</v>
      </c>
      <c r="O18" s="276">
        <v>0</v>
      </c>
      <c r="P18" s="276">
        <v>0</v>
      </c>
      <c r="Q18" s="276">
        <v>0</v>
      </c>
      <c r="R18" s="276">
        <v>0</v>
      </c>
      <c r="S18" s="276">
        <v>0</v>
      </c>
      <c r="T18" s="276">
        <v>0</v>
      </c>
      <c r="U18" s="276">
        <v>0</v>
      </c>
      <c r="V18" s="276">
        <v>0</v>
      </c>
      <c r="W18" s="276">
        <v>0</v>
      </c>
      <c r="X18" s="276">
        <v>0</v>
      </c>
      <c r="Y18" s="276">
        <v>0</v>
      </c>
      <c r="Z18" s="276">
        <v>0</v>
      </c>
      <c r="AA18" s="276">
        <v>0</v>
      </c>
      <c r="AB18" s="276">
        <v>0</v>
      </c>
      <c r="AC18" s="276">
        <v>0</v>
      </c>
      <c r="AD18" s="298"/>
      <c r="AE18" s="277"/>
    </row>
    <row r="19" spans="2:31" x14ac:dyDescent="0.2">
      <c r="B19" s="274" t="s">
        <v>278</v>
      </c>
      <c r="C19" s="275">
        <v>749</v>
      </c>
      <c r="D19" s="275">
        <v>366</v>
      </c>
      <c r="E19" s="275">
        <v>466.04700000000003</v>
      </c>
      <c r="F19" s="275">
        <v>478.46956321000005</v>
      </c>
      <c r="G19" s="275">
        <v>514.66967566000005</v>
      </c>
      <c r="H19" s="275">
        <v>490.84003878999999</v>
      </c>
      <c r="I19" s="275">
        <v>477.50391007000002</v>
      </c>
      <c r="J19" s="275">
        <v>554.09081822999997</v>
      </c>
      <c r="K19" s="275">
        <v>609.50882085000001</v>
      </c>
      <c r="L19" s="275">
        <v>618.48455689000014</v>
      </c>
      <c r="M19" s="275">
        <v>580.79383228000006</v>
      </c>
      <c r="N19" s="275">
        <v>578.63543172000004</v>
      </c>
      <c r="O19" s="276">
        <v>587.40256008999995</v>
      </c>
      <c r="P19" s="276">
        <v>584.62546849</v>
      </c>
      <c r="Q19" s="276">
        <v>562.11792879999996</v>
      </c>
      <c r="R19" s="276">
        <v>531.49345599000003</v>
      </c>
      <c r="S19" s="276">
        <v>549.96136290000004</v>
      </c>
      <c r="T19" s="276">
        <v>502.68632098999996</v>
      </c>
      <c r="U19" s="276">
        <v>484.9340934899999</v>
      </c>
      <c r="V19" s="276">
        <v>499.49420333</v>
      </c>
      <c r="W19" s="276">
        <v>559.03497618000006</v>
      </c>
      <c r="X19" s="276">
        <v>556.32796273999998</v>
      </c>
      <c r="Y19" s="276">
        <v>547.03208483000003</v>
      </c>
      <c r="Z19" s="276">
        <v>529.56727460000002</v>
      </c>
      <c r="AA19" s="276">
        <v>548.95105163000005</v>
      </c>
      <c r="AB19" s="276">
        <v>-10.083924550000006</v>
      </c>
      <c r="AC19" s="303">
        <v>-1.8038092390757932E-2</v>
      </c>
      <c r="AD19" s="298"/>
      <c r="AE19" s="277"/>
    </row>
    <row r="20" spans="2:31" x14ac:dyDescent="0.2">
      <c r="B20" s="274" t="s">
        <v>279</v>
      </c>
      <c r="C20" s="286">
        <v>713</v>
      </c>
      <c r="D20" s="286">
        <v>991</v>
      </c>
      <c r="E20" s="286">
        <v>1287.1759999999999</v>
      </c>
      <c r="F20" s="286">
        <v>1289.1590463000002</v>
      </c>
      <c r="G20" s="276">
        <v>1317.6061242899998</v>
      </c>
      <c r="H20" s="276">
        <v>1386.12998178</v>
      </c>
      <c r="I20" s="276">
        <v>1403.9738683899998</v>
      </c>
      <c r="J20" s="276">
        <v>1371.8869257200001</v>
      </c>
      <c r="K20" s="276">
        <v>1418.6489389999997</v>
      </c>
      <c r="L20" s="276">
        <v>1449.3158029599999</v>
      </c>
      <c r="M20" s="276">
        <v>1450.2507978599999</v>
      </c>
      <c r="N20" s="276">
        <v>1391.4006224899999</v>
      </c>
      <c r="O20" s="276">
        <v>1454.6049456499998</v>
      </c>
      <c r="P20" s="276">
        <v>1477.2324419900001</v>
      </c>
      <c r="Q20" s="276">
        <v>1488.6844985599998</v>
      </c>
      <c r="R20" s="276">
        <v>1490.21565816</v>
      </c>
      <c r="S20" s="276">
        <v>1538.6696760499999</v>
      </c>
      <c r="T20" s="276">
        <v>1560.4437542399999</v>
      </c>
      <c r="U20" s="276">
        <v>1568.83250552</v>
      </c>
      <c r="V20" s="276">
        <v>1548.0962377500002</v>
      </c>
      <c r="W20" s="276">
        <v>1586.2055022100001</v>
      </c>
      <c r="X20" s="276">
        <v>1616.4941552199998</v>
      </c>
      <c r="Y20" s="276">
        <v>1588.7154351200004</v>
      </c>
      <c r="Z20" s="276">
        <v>1594.45204683</v>
      </c>
      <c r="AA20" s="276">
        <v>1658.4702412700003</v>
      </c>
      <c r="AB20" s="276">
        <v>72.264739060000238</v>
      </c>
      <c r="AC20" s="303">
        <v>4.555824510715456E-2</v>
      </c>
      <c r="AD20" s="298"/>
      <c r="AE20" s="277"/>
    </row>
    <row r="21" spans="2:31" s="280" customFormat="1" ht="15.75" thickBot="1" x14ac:dyDescent="0.3">
      <c r="B21" s="278" t="s">
        <v>280</v>
      </c>
      <c r="C21" s="294">
        <v>1462</v>
      </c>
      <c r="D21" s="294">
        <v>1357</v>
      </c>
      <c r="E21" s="294">
        <v>1753.223</v>
      </c>
      <c r="F21" s="294">
        <v>1767.6286095100004</v>
      </c>
      <c r="G21" s="294">
        <v>1832.27579995</v>
      </c>
      <c r="H21" s="294">
        <v>1876.9700205700001</v>
      </c>
      <c r="I21" s="294">
        <v>1881.4777784599999</v>
      </c>
      <c r="J21" s="294">
        <v>1925.9777439500001</v>
      </c>
      <c r="K21" s="294">
        <v>2028.1577598499998</v>
      </c>
      <c r="L21" s="294">
        <v>2067.8003598499999</v>
      </c>
      <c r="M21" s="294">
        <v>2031.04463014</v>
      </c>
      <c r="N21" s="294">
        <v>1970.03605421</v>
      </c>
      <c r="O21" s="294">
        <v>2042.0075057399997</v>
      </c>
      <c r="P21" s="294">
        <v>2061.8579104800001</v>
      </c>
      <c r="Q21" s="294">
        <v>2050.8024273599999</v>
      </c>
      <c r="R21" s="294">
        <v>2021.70911415</v>
      </c>
      <c r="S21" s="294">
        <v>2088.6310389499999</v>
      </c>
      <c r="T21" s="294">
        <v>2063.1300752299999</v>
      </c>
      <c r="U21" s="294">
        <v>2053.7665990099999</v>
      </c>
      <c r="V21" s="294">
        <v>2047.5904410800003</v>
      </c>
      <c r="W21" s="294">
        <v>2145.2404783900001</v>
      </c>
      <c r="X21" s="294">
        <v>2172.8221179599996</v>
      </c>
      <c r="Y21" s="294">
        <v>2135.7475199500004</v>
      </c>
      <c r="Z21" s="294">
        <v>2124.0193214299998</v>
      </c>
      <c r="AA21" s="294">
        <v>2207.4212929000005</v>
      </c>
      <c r="AB21" s="294">
        <v>62.180814510000346</v>
      </c>
      <c r="AC21" s="302">
        <v>2.8985475118699533E-2</v>
      </c>
      <c r="AD21" s="298"/>
      <c r="AE21" s="277"/>
    </row>
    <row r="22" spans="2:31" ht="15.75" thickTop="1" x14ac:dyDescent="0.25">
      <c r="B22" s="274"/>
      <c r="C22" s="289"/>
      <c r="D22" s="289"/>
      <c r="E22" s="289"/>
      <c r="F22" s="289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304"/>
      <c r="AD22" s="298"/>
    </row>
    <row r="23" spans="2:31" x14ac:dyDescent="0.25">
      <c r="B23" s="261" t="s">
        <v>270</v>
      </c>
      <c r="C23" s="262"/>
      <c r="D23" s="262"/>
      <c r="E23" s="262"/>
      <c r="F23" s="262"/>
      <c r="G23" s="262"/>
      <c r="H23" s="262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98"/>
    </row>
    <row r="24" spans="2:31" x14ac:dyDescent="0.25">
      <c r="B24" s="274"/>
      <c r="C24" s="275"/>
      <c r="D24" s="275"/>
      <c r="E24" s="275"/>
      <c r="F24" s="275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304"/>
      <c r="AD24" s="298"/>
    </row>
    <row r="25" spans="2:31" x14ac:dyDescent="0.2">
      <c r="B25" s="282" t="s">
        <v>281</v>
      </c>
      <c r="C25" s="275">
        <v>258</v>
      </c>
      <c r="D25" s="275">
        <v>340</v>
      </c>
      <c r="E25" s="275">
        <v>430</v>
      </c>
      <c r="F25" s="275">
        <v>429.21625894000005</v>
      </c>
      <c r="G25" s="275">
        <v>425.34309016000009</v>
      </c>
      <c r="H25" s="275">
        <v>425.98367905999999</v>
      </c>
      <c r="I25" s="275">
        <v>422.05485561</v>
      </c>
      <c r="J25" s="275">
        <v>405.92802438999996</v>
      </c>
      <c r="K25" s="275">
        <v>316.07246278999997</v>
      </c>
      <c r="L25" s="275">
        <v>314.09336278999996</v>
      </c>
      <c r="M25" s="275">
        <v>327.16283172000004</v>
      </c>
      <c r="N25" s="275">
        <v>306.97791542000004</v>
      </c>
      <c r="O25" s="276">
        <v>271.45266783999995</v>
      </c>
      <c r="P25" s="276">
        <v>276.45266783999995</v>
      </c>
      <c r="Q25" s="276">
        <v>277.55528957999996</v>
      </c>
      <c r="R25" s="276">
        <v>293.61240837999998</v>
      </c>
      <c r="S25" s="276">
        <v>293.86240837999998</v>
      </c>
      <c r="T25" s="276">
        <v>293.86240837999998</v>
      </c>
      <c r="U25" s="276">
        <v>298.08490838</v>
      </c>
      <c r="V25" s="276">
        <v>299.83989684000005</v>
      </c>
      <c r="W25" s="276">
        <v>310.56575297999996</v>
      </c>
      <c r="X25" s="276">
        <v>304.56575298000001</v>
      </c>
      <c r="Y25" s="276">
        <v>293.99127098000002</v>
      </c>
      <c r="Z25" s="276">
        <v>294.94677598000004</v>
      </c>
      <c r="AA25" s="276">
        <v>306.44677597999998</v>
      </c>
      <c r="AB25" s="276">
        <v>-4.1189769999999726</v>
      </c>
      <c r="AC25" s="303">
        <v>-1.3262817810646421E-2</v>
      </c>
      <c r="AD25" s="298"/>
      <c r="AE25" s="277"/>
    </row>
    <row r="26" spans="2:31" x14ac:dyDescent="0.2">
      <c r="B26" s="282" t="s">
        <v>282</v>
      </c>
      <c r="C26" s="275">
        <v>0</v>
      </c>
      <c r="D26" s="275">
        <v>0</v>
      </c>
      <c r="E26" s="275">
        <v>0</v>
      </c>
      <c r="F26" s="275">
        <v>0</v>
      </c>
      <c r="G26" s="275">
        <v>0</v>
      </c>
      <c r="H26" s="275">
        <v>0</v>
      </c>
      <c r="I26" s="275">
        <v>0</v>
      </c>
      <c r="J26" s="275">
        <v>0</v>
      </c>
      <c r="K26" s="275">
        <v>0</v>
      </c>
      <c r="L26" s="275">
        <v>0</v>
      </c>
      <c r="M26" s="275">
        <v>0</v>
      </c>
      <c r="N26" s="275">
        <v>0</v>
      </c>
      <c r="O26" s="275">
        <v>0</v>
      </c>
      <c r="P26" s="275">
        <v>0</v>
      </c>
      <c r="Q26" s="275">
        <v>0</v>
      </c>
      <c r="R26" s="275">
        <v>0</v>
      </c>
      <c r="S26" s="275">
        <v>0</v>
      </c>
      <c r="T26" s="275">
        <v>0</v>
      </c>
      <c r="U26" s="275">
        <v>0</v>
      </c>
      <c r="V26" s="275">
        <v>0</v>
      </c>
      <c r="W26" s="275">
        <v>0</v>
      </c>
      <c r="X26" s="275">
        <v>0</v>
      </c>
      <c r="Y26" s="275">
        <v>0</v>
      </c>
      <c r="Z26" s="275">
        <v>0</v>
      </c>
      <c r="AA26" s="275">
        <v>0</v>
      </c>
      <c r="AB26" s="276">
        <v>0</v>
      </c>
      <c r="AC26" s="303">
        <v>0</v>
      </c>
      <c r="AD26" s="298"/>
      <c r="AE26" s="297"/>
    </row>
    <row r="27" spans="2:31" x14ac:dyDescent="0.2">
      <c r="B27" s="282" t="s">
        <v>283</v>
      </c>
      <c r="C27" s="275">
        <v>0</v>
      </c>
      <c r="D27" s="275">
        <v>0</v>
      </c>
      <c r="E27" s="275">
        <v>0</v>
      </c>
      <c r="F27" s="275">
        <v>0</v>
      </c>
      <c r="G27" s="275">
        <v>0</v>
      </c>
      <c r="H27" s="275">
        <v>0</v>
      </c>
      <c r="I27" s="275">
        <v>0</v>
      </c>
      <c r="J27" s="275">
        <v>0</v>
      </c>
      <c r="K27" s="275">
        <v>0</v>
      </c>
      <c r="L27" s="275">
        <v>0</v>
      </c>
      <c r="M27" s="275">
        <v>0</v>
      </c>
      <c r="N27" s="275">
        <v>0</v>
      </c>
      <c r="O27" s="275">
        <v>0</v>
      </c>
      <c r="P27" s="275">
        <v>0</v>
      </c>
      <c r="Q27" s="275">
        <v>0</v>
      </c>
      <c r="R27" s="275">
        <v>0</v>
      </c>
      <c r="S27" s="275">
        <v>0</v>
      </c>
      <c r="T27" s="275">
        <v>0</v>
      </c>
      <c r="U27" s="275">
        <v>0</v>
      </c>
      <c r="V27" s="275">
        <v>0</v>
      </c>
      <c r="W27" s="275">
        <v>0</v>
      </c>
      <c r="X27" s="275">
        <v>0</v>
      </c>
      <c r="Y27" s="275">
        <v>0</v>
      </c>
      <c r="Z27" s="275">
        <v>0</v>
      </c>
      <c r="AA27" s="275">
        <v>0</v>
      </c>
      <c r="AB27" s="276">
        <v>0</v>
      </c>
      <c r="AC27" s="303">
        <v>0</v>
      </c>
      <c r="AD27" s="298"/>
      <c r="AE27" s="297"/>
    </row>
    <row r="28" spans="2:31" x14ac:dyDescent="0.2">
      <c r="B28" s="282" t="s">
        <v>284</v>
      </c>
      <c r="C28" s="275">
        <v>0</v>
      </c>
      <c r="D28" s="275">
        <v>0</v>
      </c>
      <c r="E28" s="275">
        <v>0</v>
      </c>
      <c r="F28" s="275">
        <v>0</v>
      </c>
      <c r="G28" s="275">
        <v>0</v>
      </c>
      <c r="H28" s="275">
        <v>0</v>
      </c>
      <c r="I28" s="275">
        <v>0</v>
      </c>
      <c r="J28" s="275">
        <v>0</v>
      </c>
      <c r="K28" s="275">
        <v>0</v>
      </c>
      <c r="L28" s="275">
        <v>0</v>
      </c>
      <c r="M28" s="275">
        <v>0</v>
      </c>
      <c r="N28" s="275">
        <v>0</v>
      </c>
      <c r="O28" s="275">
        <v>0</v>
      </c>
      <c r="P28" s="275">
        <v>0</v>
      </c>
      <c r="Q28" s="275">
        <v>0</v>
      </c>
      <c r="R28" s="275">
        <v>0</v>
      </c>
      <c r="S28" s="275">
        <v>0</v>
      </c>
      <c r="T28" s="275">
        <v>0</v>
      </c>
      <c r="U28" s="275">
        <v>0</v>
      </c>
      <c r="V28" s="275">
        <v>0</v>
      </c>
      <c r="W28" s="275">
        <v>0</v>
      </c>
      <c r="X28" s="275">
        <v>0</v>
      </c>
      <c r="Y28" s="275">
        <v>0</v>
      </c>
      <c r="Z28" s="275">
        <v>0</v>
      </c>
      <c r="AA28" s="275">
        <v>0</v>
      </c>
      <c r="AB28" s="276">
        <v>0</v>
      </c>
      <c r="AC28" s="303">
        <v>0</v>
      </c>
      <c r="AD28" s="298"/>
      <c r="AE28" s="297"/>
    </row>
    <row r="29" spans="2:31" x14ac:dyDescent="0.2">
      <c r="B29" s="283" t="s">
        <v>285</v>
      </c>
      <c r="C29" s="286">
        <v>1837</v>
      </c>
      <c r="D29" s="286">
        <v>624</v>
      </c>
      <c r="E29" s="286">
        <v>830</v>
      </c>
      <c r="F29" s="286">
        <v>838.82516626999995</v>
      </c>
      <c r="G29" s="286">
        <v>897.09033230000011</v>
      </c>
      <c r="H29" s="286">
        <v>899.63376849999997</v>
      </c>
      <c r="I29" s="288">
        <v>819.83718477000002</v>
      </c>
      <c r="J29" s="288">
        <v>836.16963246</v>
      </c>
      <c r="K29" s="288">
        <v>851.66086869000003</v>
      </c>
      <c r="L29" s="288">
        <v>896.52503595000007</v>
      </c>
      <c r="M29" s="288">
        <v>932.56406795000021</v>
      </c>
      <c r="N29" s="288">
        <v>944.92762549999998</v>
      </c>
      <c r="O29" s="326">
        <v>1021.4372692599999</v>
      </c>
      <c r="P29" s="326">
        <v>986.87486603000013</v>
      </c>
      <c r="Q29" s="326">
        <v>1068.9655593</v>
      </c>
      <c r="R29" s="326">
        <v>1114.0731594300003</v>
      </c>
      <c r="S29" s="326">
        <v>1147.0889627000001</v>
      </c>
      <c r="T29" s="326">
        <v>1149.6461179599999</v>
      </c>
      <c r="U29" s="326">
        <v>1183.75798854</v>
      </c>
      <c r="V29" s="326">
        <v>1181.6543395399999</v>
      </c>
      <c r="W29" s="326">
        <v>1194.8060490299999</v>
      </c>
      <c r="X29" s="326">
        <v>1134.9785881299999</v>
      </c>
      <c r="Y29" s="326">
        <v>1131.68094376</v>
      </c>
      <c r="Z29" s="326">
        <v>1115.4304827899998</v>
      </c>
      <c r="AA29" s="326">
        <v>1148.5622416800002</v>
      </c>
      <c r="AB29" s="326">
        <v>-46.24380734999977</v>
      </c>
      <c r="AC29" s="303">
        <v>-3.8704028480222918E-2</v>
      </c>
      <c r="AD29" s="298"/>
      <c r="AE29" s="277"/>
    </row>
    <row r="30" spans="2:31" s="280" customFormat="1" ht="15.75" thickBot="1" x14ac:dyDescent="0.3">
      <c r="B30" s="278" t="s">
        <v>286</v>
      </c>
      <c r="C30" s="294">
        <v>2095</v>
      </c>
      <c r="D30" s="294">
        <v>964</v>
      </c>
      <c r="E30" s="294">
        <v>1260</v>
      </c>
      <c r="F30" s="294">
        <v>1268.0414252099999</v>
      </c>
      <c r="G30" s="294">
        <v>1322.4334224600002</v>
      </c>
      <c r="H30" s="294">
        <v>1325.6174475600001</v>
      </c>
      <c r="I30" s="294">
        <v>1241.89204038</v>
      </c>
      <c r="J30" s="294">
        <v>1242.09765685</v>
      </c>
      <c r="K30" s="294">
        <v>1167.7333314800001</v>
      </c>
      <c r="L30" s="294">
        <v>1210.61839874</v>
      </c>
      <c r="M30" s="294">
        <v>1259.7268996700002</v>
      </c>
      <c r="N30" s="294">
        <v>1251.90554092</v>
      </c>
      <c r="O30" s="294">
        <v>1292.8899370999998</v>
      </c>
      <c r="P30" s="294">
        <v>1263.32753387</v>
      </c>
      <c r="Q30" s="294">
        <v>1346.5208488799999</v>
      </c>
      <c r="R30" s="294">
        <v>1407.6855678100003</v>
      </c>
      <c r="S30" s="294">
        <v>1440.9513710800002</v>
      </c>
      <c r="T30" s="294">
        <v>1443.5085263399999</v>
      </c>
      <c r="U30" s="294">
        <v>1481.8428969199999</v>
      </c>
      <c r="V30" s="294">
        <v>1481.4942363800001</v>
      </c>
      <c r="W30" s="294">
        <v>1505.37180201</v>
      </c>
      <c r="X30" s="294">
        <v>1439.54434111</v>
      </c>
      <c r="Y30" s="294">
        <v>1425.6722147400001</v>
      </c>
      <c r="Z30" s="294">
        <v>1410.3772587699998</v>
      </c>
      <c r="AA30" s="294">
        <v>1455.0090176600002</v>
      </c>
      <c r="AB30" s="294">
        <v>-50.362784349999856</v>
      </c>
      <c r="AC30" s="302">
        <v>-3.3455379118138451E-2</v>
      </c>
      <c r="AD30" s="298"/>
      <c r="AE30" s="277"/>
    </row>
    <row r="31" spans="2:31" ht="15.75" thickTop="1" x14ac:dyDescent="0.2">
      <c r="B31" s="274"/>
      <c r="C31" s="275"/>
      <c r="D31" s="275"/>
      <c r="E31" s="275"/>
      <c r="F31" s="275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303"/>
      <c r="AD31" s="298"/>
    </row>
    <row r="32" spans="2:31" s="280" customFormat="1" ht="15.75" thickBot="1" x14ac:dyDescent="0.3">
      <c r="B32" s="261" t="s">
        <v>287</v>
      </c>
      <c r="C32" s="294">
        <v>3557</v>
      </c>
      <c r="D32" s="294">
        <v>2321</v>
      </c>
      <c r="E32" s="294">
        <v>3013.223</v>
      </c>
      <c r="F32" s="294">
        <v>3035.6700347200003</v>
      </c>
      <c r="G32" s="294">
        <v>3154.7092224100002</v>
      </c>
      <c r="H32" s="294">
        <v>3202.5874681300002</v>
      </c>
      <c r="I32" s="294">
        <v>3123.3698188399999</v>
      </c>
      <c r="J32" s="294">
        <v>3168.0754008000004</v>
      </c>
      <c r="K32" s="294">
        <v>3195.8910913299997</v>
      </c>
      <c r="L32" s="294">
        <v>3278.4187585899999</v>
      </c>
      <c r="M32" s="294">
        <v>3290.7715298100002</v>
      </c>
      <c r="N32" s="294">
        <v>3221.9415951299998</v>
      </c>
      <c r="O32" s="294">
        <v>3334.8974428399997</v>
      </c>
      <c r="P32" s="294">
        <v>3325.1854443500001</v>
      </c>
      <c r="Q32" s="294">
        <v>3397.3232762399998</v>
      </c>
      <c r="R32" s="294">
        <v>3429.3946819600005</v>
      </c>
      <c r="S32" s="294">
        <v>3529.5824100300001</v>
      </c>
      <c r="T32" s="294">
        <v>3506.63860157</v>
      </c>
      <c r="U32" s="294">
        <v>3535.6094959299999</v>
      </c>
      <c r="V32" s="294">
        <v>3529.0846774600004</v>
      </c>
      <c r="W32" s="294">
        <v>3650.6122804000001</v>
      </c>
      <c r="X32" s="294">
        <v>3612.3664590699996</v>
      </c>
      <c r="Y32" s="294">
        <v>3561.4197346900005</v>
      </c>
      <c r="Z32" s="294">
        <v>3534.3965801999993</v>
      </c>
      <c r="AA32" s="294">
        <v>3662.4303105600006</v>
      </c>
      <c r="AB32" s="294">
        <v>11.81803016000049</v>
      </c>
      <c r="AC32" s="302">
        <v>3.2372734358701027E-3</v>
      </c>
      <c r="AD32" s="298"/>
      <c r="AE32" s="277"/>
    </row>
    <row r="33" spans="2:31" ht="15.75" thickTop="1" x14ac:dyDescent="0.2">
      <c r="B33" s="274"/>
      <c r="C33" s="275"/>
      <c r="D33" s="275"/>
      <c r="E33" s="275"/>
      <c r="F33" s="275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306"/>
      <c r="AD33" s="298"/>
    </row>
    <row r="34" spans="2:31" x14ac:dyDescent="0.25">
      <c r="B34" s="284" t="s">
        <v>288</v>
      </c>
      <c r="C34" s="279">
        <v>76</v>
      </c>
      <c r="D34" s="279">
        <v>49</v>
      </c>
      <c r="E34" s="279">
        <v>30</v>
      </c>
      <c r="F34" s="279">
        <v>30.199716420000001</v>
      </c>
      <c r="G34" s="279">
        <v>111.6026572</v>
      </c>
      <c r="H34" s="279">
        <v>50.332738130000003</v>
      </c>
      <c r="I34" s="279">
        <v>50.031944189999997</v>
      </c>
      <c r="J34" s="279">
        <v>111.31042359</v>
      </c>
      <c r="K34" s="279">
        <v>111.54905297000001</v>
      </c>
      <c r="L34" s="279">
        <v>111.40371528</v>
      </c>
      <c r="M34" s="279">
        <v>28.24651338</v>
      </c>
      <c r="N34" s="279">
        <v>47.584581499999999</v>
      </c>
      <c r="O34" s="279">
        <v>110.21341760999999</v>
      </c>
      <c r="P34" s="279">
        <v>110.77644478000001</v>
      </c>
      <c r="Q34" s="279">
        <v>111.35807638999999</v>
      </c>
      <c r="R34" s="279">
        <v>102.21026722000002</v>
      </c>
      <c r="S34" s="279">
        <v>101.92191385000001</v>
      </c>
      <c r="T34" s="279">
        <v>81.332259669999999</v>
      </c>
      <c r="U34" s="279">
        <v>81.359386400000005</v>
      </c>
      <c r="V34" s="279">
        <v>81.271023409999998</v>
      </c>
      <c r="W34" s="279">
        <v>81.326989890000007</v>
      </c>
      <c r="X34" s="279">
        <v>81.687555979999985</v>
      </c>
      <c r="Y34" s="279">
        <v>81.886008569999987</v>
      </c>
      <c r="Z34" s="279">
        <v>86.372762340000008</v>
      </c>
      <c r="AA34" s="279">
        <v>88.196489810000003</v>
      </c>
      <c r="AB34" s="279">
        <v>6.8694999199999955</v>
      </c>
      <c r="AC34" s="307">
        <v>8.4467652488939171E-2</v>
      </c>
      <c r="AD34" s="298"/>
      <c r="AE34" s="277"/>
    </row>
    <row r="35" spans="2:31" x14ac:dyDescent="0.2">
      <c r="B35" s="283" t="s">
        <v>289</v>
      </c>
      <c r="C35" s="275">
        <v>76</v>
      </c>
      <c r="D35" s="275">
        <v>49</v>
      </c>
      <c r="E35" s="275">
        <v>30</v>
      </c>
      <c r="F35" s="275">
        <v>30.199716420000001</v>
      </c>
      <c r="G35" s="275">
        <v>111.6026572</v>
      </c>
      <c r="H35" s="275">
        <v>50.332738130000003</v>
      </c>
      <c r="I35" s="275">
        <v>50.031944189999997</v>
      </c>
      <c r="J35" s="275">
        <v>111.31042359</v>
      </c>
      <c r="K35" s="275">
        <v>111.54905297000001</v>
      </c>
      <c r="L35" s="275">
        <v>111.40371528</v>
      </c>
      <c r="M35" s="275">
        <v>28.24651338</v>
      </c>
      <c r="N35" s="275">
        <v>47.584581499999999</v>
      </c>
      <c r="O35" s="275">
        <v>110.21341760999999</v>
      </c>
      <c r="P35" s="275">
        <v>110.77644478000001</v>
      </c>
      <c r="Q35" s="275">
        <v>111.35807638999999</v>
      </c>
      <c r="R35" s="275">
        <v>102.21026722000002</v>
      </c>
      <c r="S35" s="275">
        <v>101.92191385000001</v>
      </c>
      <c r="T35" s="275">
        <v>81.332259669999999</v>
      </c>
      <c r="U35" s="275">
        <v>81.359386400000005</v>
      </c>
      <c r="V35" s="275">
        <v>81.271023409999998</v>
      </c>
      <c r="W35" s="275">
        <v>81.326989890000007</v>
      </c>
      <c r="X35" s="275">
        <v>81.687555979999985</v>
      </c>
      <c r="Y35" s="275">
        <v>81.886008569999987</v>
      </c>
      <c r="Z35" s="275">
        <v>86.372762340000008</v>
      </c>
      <c r="AA35" s="275">
        <v>88.196489810000003</v>
      </c>
      <c r="AB35" s="275">
        <v>6.8694999199999955</v>
      </c>
      <c r="AC35" s="303">
        <v>8.4467652488939171E-2</v>
      </c>
      <c r="AD35" s="298"/>
      <c r="AE35" s="277"/>
    </row>
    <row r="36" spans="2:31" x14ac:dyDescent="0.25">
      <c r="B36" s="283" t="s">
        <v>3</v>
      </c>
      <c r="C36" s="275">
        <v>0</v>
      </c>
      <c r="D36" s="275">
        <v>0</v>
      </c>
      <c r="E36" s="275">
        <v>0</v>
      </c>
      <c r="F36" s="275">
        <v>0</v>
      </c>
      <c r="G36" s="275">
        <v>0</v>
      </c>
      <c r="H36" s="275">
        <v>0</v>
      </c>
      <c r="I36" s="275">
        <v>0</v>
      </c>
      <c r="J36" s="275">
        <v>0</v>
      </c>
      <c r="K36" s="275">
        <v>0</v>
      </c>
      <c r="L36" s="275">
        <v>0</v>
      </c>
      <c r="M36" s="275">
        <v>0</v>
      </c>
      <c r="N36" s="275">
        <v>0</v>
      </c>
      <c r="O36" s="275">
        <v>0</v>
      </c>
      <c r="P36" s="275">
        <v>0</v>
      </c>
      <c r="Q36" s="275">
        <v>0</v>
      </c>
      <c r="R36" s="275">
        <v>0</v>
      </c>
      <c r="S36" s="275">
        <v>0</v>
      </c>
      <c r="T36" s="275">
        <v>0</v>
      </c>
      <c r="U36" s="275">
        <v>0</v>
      </c>
      <c r="V36" s="275">
        <v>0</v>
      </c>
      <c r="W36" s="275">
        <v>0</v>
      </c>
      <c r="X36" s="275">
        <v>0</v>
      </c>
      <c r="Y36" s="275">
        <v>0</v>
      </c>
      <c r="Z36" s="275">
        <v>0</v>
      </c>
      <c r="AA36" s="275"/>
      <c r="AB36" s="275">
        <v>0</v>
      </c>
      <c r="AC36" s="275">
        <v>0</v>
      </c>
      <c r="AD36" s="298"/>
      <c r="AE36" s="277"/>
    </row>
    <row r="37" spans="2:31" x14ac:dyDescent="0.2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98"/>
    </row>
    <row r="38" spans="2:31" x14ac:dyDescent="0.25">
      <c r="AB38" s="255"/>
      <c r="AC38" s="255"/>
      <c r="AD38" s="298"/>
    </row>
    <row r="39" spans="2:31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98"/>
    </row>
    <row r="40" spans="2:31" x14ac:dyDescent="0.2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98"/>
    </row>
    <row r="41" spans="2:31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98"/>
    </row>
  </sheetData>
  <mergeCells count="4">
    <mergeCell ref="B1:AC1"/>
    <mergeCell ref="B2:AC2"/>
    <mergeCell ref="B3:AC3"/>
    <mergeCell ref="B4:AC4"/>
  </mergeCells>
  <phoneticPr fontId="35" type="noConversion"/>
  <pageMargins left="0.7" right="0.7" top="0.75" bottom="0.75" header="0.3" footer="0.3"/>
  <pageSetup scale="8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6" t="s">
        <v>119</v>
      </c>
      <c r="B1" s="356"/>
      <c r="C1" s="356"/>
      <c r="D1" s="356"/>
      <c r="E1" s="356"/>
      <c r="F1" s="356"/>
      <c r="G1" s="269"/>
    </row>
    <row r="2" spans="1:7" ht="18.75" x14ac:dyDescent="0.25">
      <c r="A2" s="356" t="s">
        <v>261</v>
      </c>
      <c r="B2" s="356"/>
      <c r="C2" s="356"/>
      <c r="D2" s="356"/>
      <c r="E2" s="356"/>
      <c r="F2" s="356"/>
      <c r="G2" s="269"/>
    </row>
    <row r="3" spans="1:7" ht="18.75" x14ac:dyDescent="0.25">
      <c r="A3" s="356" t="s">
        <v>345</v>
      </c>
      <c r="B3" s="356"/>
      <c r="C3" s="356"/>
      <c r="D3" s="356"/>
      <c r="E3" s="356"/>
      <c r="F3" s="356"/>
      <c r="G3" s="269"/>
    </row>
    <row r="5" spans="1:7" x14ac:dyDescent="0.25">
      <c r="A5" s="361" t="s">
        <v>262</v>
      </c>
      <c r="B5" s="363" t="s">
        <v>263</v>
      </c>
      <c r="C5" s="363" t="s">
        <v>264</v>
      </c>
      <c r="D5" s="363" t="s">
        <v>1</v>
      </c>
      <c r="E5" s="363" t="s">
        <v>332</v>
      </c>
      <c r="F5" s="363" t="s">
        <v>343</v>
      </c>
      <c r="G5" s="339"/>
    </row>
    <row r="6" spans="1:7" x14ac:dyDescent="0.25">
      <c r="A6" s="362"/>
      <c r="B6" s="364"/>
      <c r="C6" s="364"/>
      <c r="D6" s="364"/>
      <c r="E6" s="364"/>
      <c r="F6" s="364"/>
      <c r="G6" s="339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2">
        <v>0.15372202189327455</v>
      </c>
      <c r="C8" s="329">
        <v>0.30790436131543153</v>
      </c>
      <c r="D8" s="335">
        <v>0.3020788914266081</v>
      </c>
      <c r="E8" s="346">
        <v>4.7000000000000002E-3</v>
      </c>
      <c r="F8" s="335">
        <v>0.10216873190997613</v>
      </c>
      <c r="G8" s="340"/>
    </row>
    <row r="9" spans="1:7" x14ac:dyDescent="0.25">
      <c r="A9" s="259" t="s">
        <v>266</v>
      </c>
      <c r="B9" s="332">
        <v>0.21356321414185239</v>
      </c>
      <c r="C9" s="329">
        <v>2.9360968839330361</v>
      </c>
      <c r="D9" s="335">
        <v>0.5037251432159856</v>
      </c>
      <c r="E9" s="346">
        <v>0.20699999999999999</v>
      </c>
      <c r="F9" s="335">
        <v>0.51102054413268183</v>
      </c>
      <c r="G9" s="340"/>
    </row>
    <row r="10" spans="1:7" x14ac:dyDescent="0.25">
      <c r="A10" s="261" t="s">
        <v>267</v>
      </c>
      <c r="B10" s="311"/>
      <c r="C10" s="311"/>
      <c r="D10" s="311"/>
      <c r="E10" s="347"/>
      <c r="F10" s="311"/>
      <c r="G10" s="341"/>
    </row>
    <row r="11" spans="1:7" x14ac:dyDescent="0.25">
      <c r="A11" s="256"/>
      <c r="B11" s="312"/>
      <c r="C11" s="312"/>
      <c r="D11" s="312"/>
      <c r="E11" s="348"/>
      <c r="F11" s="312"/>
      <c r="G11" s="342"/>
    </row>
    <row r="12" spans="1:7" x14ac:dyDescent="0.25">
      <c r="A12" s="259" t="s">
        <v>268</v>
      </c>
      <c r="B12" s="334">
        <v>1.4220981018841903E-2</v>
      </c>
      <c r="C12" s="330">
        <v>4.0937781773428862E-2</v>
      </c>
      <c r="D12" s="336">
        <v>1.08015449527879E-2</v>
      </c>
      <c r="E12" s="349">
        <v>4.1000000000000002E-2</v>
      </c>
      <c r="F12" s="336">
        <v>1.6729411718442413E-2</v>
      </c>
      <c r="G12" s="343"/>
    </row>
    <row r="13" spans="1:7" x14ac:dyDescent="0.25">
      <c r="A13" s="259" t="s">
        <v>269</v>
      </c>
      <c r="B13" s="334">
        <v>0.121440691862179</v>
      </c>
      <c r="C13" s="330">
        <v>0.12462676486896318</v>
      </c>
      <c r="D13" s="336">
        <v>2.6982945281721408E-2</v>
      </c>
      <c r="E13" s="349">
        <v>4.2000000000000003E-2</v>
      </c>
      <c r="F13" s="336">
        <v>8.1004650136255948E-2</v>
      </c>
      <c r="G13" s="343"/>
    </row>
    <row r="14" spans="1:7" x14ac:dyDescent="0.25">
      <c r="A14" s="261" t="s">
        <v>270</v>
      </c>
      <c r="B14" s="311"/>
      <c r="C14" s="311"/>
      <c r="D14" s="311"/>
      <c r="E14" s="347"/>
      <c r="F14" s="311"/>
      <c r="G14" s="341"/>
    </row>
    <row r="15" spans="1:7" x14ac:dyDescent="0.25">
      <c r="A15" s="256"/>
      <c r="B15" s="312"/>
      <c r="C15" s="312"/>
      <c r="D15" s="312"/>
      <c r="E15" s="348"/>
      <c r="F15" s="312"/>
      <c r="G15" s="342"/>
    </row>
    <row r="16" spans="1:7" x14ac:dyDescent="0.25">
      <c r="A16" s="259" t="s">
        <v>271</v>
      </c>
      <c r="B16" s="332">
        <v>0.11320649260236997</v>
      </c>
      <c r="C16" s="329">
        <v>0.32848306554753498</v>
      </c>
      <c r="D16" s="337">
        <v>0.40031007882986758</v>
      </c>
      <c r="E16" s="337">
        <v>0.98</v>
      </c>
      <c r="F16" s="337">
        <v>0.20652409078123637</v>
      </c>
      <c r="G16" s="344"/>
    </row>
    <row r="17" spans="1:7" x14ac:dyDescent="0.25">
      <c r="A17" s="264" t="s">
        <v>272</v>
      </c>
      <c r="B17" s="333">
        <v>0.14222586545610205</v>
      </c>
      <c r="C17" s="331">
        <v>0.84576537061382784</v>
      </c>
      <c r="D17" s="338">
        <v>1.2414389090683629</v>
      </c>
      <c r="E17" s="351">
        <v>0</v>
      </c>
      <c r="F17" s="338">
        <v>0.68057814491929514</v>
      </c>
      <c r="G17" s="345"/>
    </row>
    <row r="19" spans="1:7" x14ac:dyDescent="0.25">
      <c r="A19" t="s">
        <v>333</v>
      </c>
    </row>
    <row r="20" spans="1:7" x14ac:dyDescent="0.25">
      <c r="A20" t="s">
        <v>346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6" t="s">
        <v>119</v>
      </c>
      <c r="B1" s="356"/>
      <c r="C1" s="356"/>
      <c r="D1" s="356"/>
      <c r="E1" s="356"/>
      <c r="F1" s="356"/>
      <c r="G1" s="269"/>
    </row>
    <row r="2" spans="1:7" ht="18.75" x14ac:dyDescent="0.25">
      <c r="A2" s="356" t="s">
        <v>261</v>
      </c>
      <c r="B2" s="356"/>
      <c r="C2" s="356"/>
      <c r="D2" s="356"/>
      <c r="E2" s="356"/>
      <c r="F2" s="356"/>
      <c r="G2" s="269"/>
    </row>
    <row r="3" spans="1:7" ht="18.75" x14ac:dyDescent="0.25">
      <c r="A3" s="356" t="s">
        <v>342</v>
      </c>
      <c r="B3" s="356"/>
      <c r="C3" s="356"/>
      <c r="D3" s="356"/>
      <c r="E3" s="356"/>
      <c r="F3" s="356"/>
      <c r="G3" s="269"/>
    </row>
    <row r="5" spans="1:7" x14ac:dyDescent="0.25">
      <c r="A5" s="361" t="s">
        <v>262</v>
      </c>
      <c r="B5" s="363" t="s">
        <v>263</v>
      </c>
      <c r="C5" s="363" t="s">
        <v>264</v>
      </c>
      <c r="D5" s="363" t="s">
        <v>1</v>
      </c>
      <c r="E5" s="363" t="s">
        <v>332</v>
      </c>
      <c r="F5" s="363" t="s">
        <v>343</v>
      </c>
      <c r="G5" s="339"/>
    </row>
    <row r="6" spans="1:7" x14ac:dyDescent="0.25">
      <c r="A6" s="362"/>
      <c r="B6" s="364"/>
      <c r="C6" s="364"/>
      <c r="D6" s="364"/>
      <c r="E6" s="364"/>
      <c r="F6" s="364"/>
      <c r="G6" s="339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2">
        <v>0.16659093776720432</v>
      </c>
      <c r="C8" s="329">
        <v>0.32789673907307815</v>
      </c>
      <c r="D8" s="335">
        <v>0.2784464473155791</v>
      </c>
      <c r="E8" s="346">
        <v>4.7000000000000002E-3</v>
      </c>
      <c r="F8" s="335">
        <v>0.10216873190997613</v>
      </c>
      <c r="G8" s="340"/>
    </row>
    <row r="9" spans="1:7" x14ac:dyDescent="0.25">
      <c r="A9" s="259" t="s">
        <v>266</v>
      </c>
      <c r="B9" s="332">
        <v>0.22965888586799876</v>
      </c>
      <c r="C9" s="329">
        <v>2.1725088885639279</v>
      </c>
      <c r="D9" s="335">
        <v>0.46292358615824653</v>
      </c>
      <c r="E9" s="346">
        <v>0.20699999999999999</v>
      </c>
      <c r="F9" s="335">
        <v>0.51102054413268183</v>
      </c>
      <c r="G9" s="340"/>
    </row>
    <row r="10" spans="1:7" x14ac:dyDescent="0.25">
      <c r="A10" s="261" t="s">
        <v>267</v>
      </c>
      <c r="B10" s="311"/>
      <c r="C10" s="311"/>
      <c r="D10" s="311"/>
      <c r="E10" s="347"/>
      <c r="F10" s="311"/>
      <c r="G10" s="341"/>
    </row>
    <row r="11" spans="1:7" x14ac:dyDescent="0.25">
      <c r="A11" s="256"/>
      <c r="B11" s="312"/>
      <c r="C11" s="312"/>
      <c r="D11" s="312"/>
      <c r="E11" s="348"/>
      <c r="F11" s="312"/>
      <c r="G11" s="342"/>
    </row>
    <row r="12" spans="1:7" x14ac:dyDescent="0.25">
      <c r="A12" s="259" t="s">
        <v>268</v>
      </c>
      <c r="B12" s="334">
        <v>1.5314508539259771E-2</v>
      </c>
      <c r="C12" s="330">
        <v>2.4217408097164005E-2</v>
      </c>
      <c r="D12" s="336">
        <v>1.7946723350069655E-2</v>
      </c>
      <c r="E12" s="349">
        <v>4.1000000000000002E-2</v>
      </c>
      <c r="F12" s="336">
        <v>1.6729411718442413E-2</v>
      </c>
      <c r="G12" s="343"/>
    </row>
    <row r="13" spans="1:7" x14ac:dyDescent="0.25">
      <c r="A13" s="259" t="s">
        <v>269</v>
      </c>
      <c r="B13" s="334">
        <v>0.13026745101239434</v>
      </c>
      <c r="C13" s="330">
        <v>5.7428738699716521E-2</v>
      </c>
      <c r="D13" s="336">
        <v>4.5035182056296343E-2</v>
      </c>
      <c r="E13" s="349">
        <v>4.2000000000000003E-2</v>
      </c>
      <c r="F13" s="336">
        <v>8.1004650136255948E-2</v>
      </c>
      <c r="G13" s="343"/>
    </row>
    <row r="14" spans="1:7" x14ac:dyDescent="0.25">
      <c r="A14" s="261" t="s">
        <v>270</v>
      </c>
      <c r="B14" s="311"/>
      <c r="C14" s="311"/>
      <c r="D14" s="311"/>
      <c r="E14" s="347"/>
      <c r="F14" s="311"/>
      <c r="G14" s="341"/>
    </row>
    <row r="15" spans="1:7" x14ac:dyDescent="0.25">
      <c r="A15" s="256"/>
      <c r="B15" s="312"/>
      <c r="C15" s="312"/>
      <c r="D15" s="312"/>
      <c r="E15" s="348"/>
      <c r="F15" s="312"/>
      <c r="G15" s="342"/>
    </row>
    <row r="16" spans="1:7" x14ac:dyDescent="0.25">
      <c r="A16" s="259" t="s">
        <v>271</v>
      </c>
      <c r="B16" s="332">
        <v>0.11604417236532065</v>
      </c>
      <c r="C16" s="329">
        <v>0.4216949326328065</v>
      </c>
      <c r="D16" s="337">
        <v>0.39850451426254496</v>
      </c>
      <c r="E16" s="346">
        <v>0.98</v>
      </c>
      <c r="F16" s="337">
        <v>0.20652409078123637</v>
      </c>
      <c r="G16" s="344"/>
    </row>
    <row r="17" spans="1:7" x14ac:dyDescent="0.25">
      <c r="A17" s="264" t="s">
        <v>272</v>
      </c>
      <c r="B17" s="333">
        <v>0.14837711854220645</v>
      </c>
      <c r="C17" s="331">
        <v>1.1288344545170745</v>
      </c>
      <c r="D17" s="338">
        <v>1.1638407095984029</v>
      </c>
      <c r="E17" s="350">
        <v>0</v>
      </c>
      <c r="F17" s="338">
        <v>0.68057814491929514</v>
      </c>
      <c r="G17" s="345"/>
    </row>
    <row r="19" spans="1:7" x14ac:dyDescent="0.25">
      <c r="A19" t="s">
        <v>333</v>
      </c>
    </row>
    <row r="20" spans="1:7" x14ac:dyDescent="0.25">
      <c r="A20" t="s">
        <v>346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6" t="s">
        <v>119</v>
      </c>
      <c r="B1" s="356"/>
      <c r="C1" s="356"/>
      <c r="D1" s="356"/>
    </row>
    <row r="2" spans="1:4" ht="18.75" x14ac:dyDescent="0.25">
      <c r="A2" s="356" t="s">
        <v>261</v>
      </c>
      <c r="B2" s="356"/>
      <c r="C2" s="356"/>
      <c r="D2" s="356"/>
    </row>
    <row r="3" spans="1:4" ht="18.75" x14ac:dyDescent="0.25">
      <c r="A3" s="356" t="s">
        <v>319</v>
      </c>
      <c r="B3" s="356"/>
      <c r="C3" s="356"/>
      <c r="D3" s="356"/>
    </row>
    <row r="5" spans="1:4" x14ac:dyDescent="0.25">
      <c r="A5" s="361" t="s">
        <v>262</v>
      </c>
      <c r="B5" s="363" t="s">
        <v>263</v>
      </c>
      <c r="C5" s="363" t="s">
        <v>264</v>
      </c>
      <c r="D5" s="363" t="s">
        <v>1</v>
      </c>
    </row>
    <row r="6" spans="1:4" x14ac:dyDescent="0.25">
      <c r="A6" s="362"/>
      <c r="B6" s="364"/>
      <c r="C6" s="364"/>
      <c r="D6" s="364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7">
        <v>0.33</v>
      </c>
      <c r="D8" s="323">
        <v>0.25280791243117962</v>
      </c>
    </row>
    <row r="9" spans="1:4" x14ac:dyDescent="0.25">
      <c r="A9" s="259" t="s">
        <v>266</v>
      </c>
      <c r="B9" s="260">
        <v>0.21071776778077889</v>
      </c>
      <c r="C9" s="317">
        <v>0.56000000000000005</v>
      </c>
      <c r="D9" s="323">
        <v>0.41346062012384538</v>
      </c>
    </row>
    <row r="10" spans="1:4" x14ac:dyDescent="0.25">
      <c r="A10" s="261" t="s">
        <v>267</v>
      </c>
      <c r="B10" s="311"/>
      <c r="C10" s="311"/>
      <c r="D10" s="262"/>
    </row>
    <row r="11" spans="1:4" x14ac:dyDescent="0.25">
      <c r="A11" s="256"/>
      <c r="B11" s="312"/>
      <c r="C11" s="312"/>
      <c r="D11" s="263"/>
    </row>
    <row r="12" spans="1:4" x14ac:dyDescent="0.25">
      <c r="A12" s="259" t="s">
        <v>268</v>
      </c>
      <c r="B12" s="268">
        <v>1.6081926952776E-2</v>
      </c>
      <c r="C12" s="314">
        <v>0.05</v>
      </c>
      <c r="D12" s="324">
        <v>5.2403359258654574E-2</v>
      </c>
    </row>
    <row r="13" spans="1:4" x14ac:dyDescent="0.25">
      <c r="A13" s="259" t="s">
        <v>269</v>
      </c>
      <c r="B13" s="268">
        <v>0.12706483784308581</v>
      </c>
      <c r="C13" s="314">
        <v>0.13</v>
      </c>
      <c r="D13" s="324">
        <v>0.13486685488740824</v>
      </c>
    </row>
    <row r="14" spans="1:4" x14ac:dyDescent="0.25">
      <c r="A14" s="261" t="s">
        <v>270</v>
      </c>
      <c r="B14" s="311"/>
      <c r="C14" s="315"/>
      <c r="D14" s="262"/>
    </row>
    <row r="15" spans="1:4" x14ac:dyDescent="0.25">
      <c r="A15" s="256"/>
      <c r="B15" s="312"/>
      <c r="C15" s="316"/>
      <c r="D15" s="263"/>
    </row>
    <row r="16" spans="1:4" x14ac:dyDescent="0.25">
      <c r="A16" s="259" t="s">
        <v>271</v>
      </c>
      <c r="B16" s="260">
        <v>0.13089626796314399</v>
      </c>
      <c r="C16" s="317">
        <v>0.38</v>
      </c>
      <c r="D16" s="323">
        <v>0.38855624906803687</v>
      </c>
    </row>
    <row r="17" spans="1:4" x14ac:dyDescent="0.25">
      <c r="A17" s="264" t="s">
        <v>272</v>
      </c>
      <c r="B17" s="321">
        <v>0.16163046172953038</v>
      </c>
      <c r="C17" s="322">
        <v>0.98</v>
      </c>
      <c r="D17" s="325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6" t="s">
        <v>119</v>
      </c>
      <c r="B1" s="356"/>
      <c r="C1" s="356"/>
      <c r="D1" s="356"/>
    </row>
    <row r="2" spans="1:4" ht="18.75" x14ac:dyDescent="0.25">
      <c r="A2" s="356" t="s">
        <v>261</v>
      </c>
      <c r="B2" s="356"/>
      <c r="C2" s="356"/>
      <c r="D2" s="356"/>
    </row>
    <row r="3" spans="1:4" ht="18.75" x14ac:dyDescent="0.25">
      <c r="A3" s="356" t="s">
        <v>316</v>
      </c>
      <c r="B3" s="356"/>
      <c r="C3" s="356"/>
      <c r="D3" s="356"/>
    </row>
    <row r="5" spans="1:4" x14ac:dyDescent="0.25">
      <c r="A5" s="361" t="s">
        <v>262</v>
      </c>
      <c r="B5" s="363" t="s">
        <v>263</v>
      </c>
      <c r="C5" s="363" t="s">
        <v>264</v>
      </c>
      <c r="D5" s="363" t="s">
        <v>1</v>
      </c>
    </row>
    <row r="6" spans="1:4" x14ac:dyDescent="0.25">
      <c r="A6" s="362"/>
      <c r="B6" s="364"/>
      <c r="C6" s="364"/>
      <c r="D6" s="364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7">
        <v>0.31</v>
      </c>
      <c r="D8" s="323">
        <v>0.2313212211404877</v>
      </c>
    </row>
    <row r="9" spans="1:4" x14ac:dyDescent="0.25">
      <c r="A9" s="259" t="s">
        <v>266</v>
      </c>
      <c r="B9" s="260">
        <v>0.20804470173556547</v>
      </c>
      <c r="C9" s="317">
        <v>0.5</v>
      </c>
      <c r="D9" s="323">
        <v>0.37479495894559872</v>
      </c>
    </row>
    <row r="10" spans="1:4" x14ac:dyDescent="0.25">
      <c r="A10" s="261" t="s">
        <v>267</v>
      </c>
      <c r="B10" s="311"/>
      <c r="C10" s="311"/>
      <c r="D10" s="262"/>
    </row>
    <row r="11" spans="1:4" x14ac:dyDescent="0.25">
      <c r="A11" s="256"/>
      <c r="B11" s="312"/>
      <c r="C11" s="312"/>
      <c r="D11" s="263"/>
    </row>
    <row r="12" spans="1:4" x14ac:dyDescent="0.25">
      <c r="A12" s="259" t="s">
        <v>268</v>
      </c>
      <c r="B12" s="268">
        <v>1.5053520588123712E-2</v>
      </c>
      <c r="C12" s="314">
        <v>0.05</v>
      </c>
      <c r="D12" s="324">
        <v>5.6211087377032252E-2</v>
      </c>
    </row>
    <row r="13" spans="1:4" x14ac:dyDescent="0.25">
      <c r="A13" s="259" t="s">
        <v>269</v>
      </c>
      <c r="B13" s="268">
        <v>0.11774700441232241</v>
      </c>
      <c r="C13" s="314">
        <v>0.15</v>
      </c>
      <c r="D13" s="324">
        <v>0.14683964123371271</v>
      </c>
    </row>
    <row r="14" spans="1:4" x14ac:dyDescent="0.25">
      <c r="A14" s="261" t="s">
        <v>270</v>
      </c>
      <c r="B14" s="311"/>
      <c r="C14" s="315"/>
      <c r="D14" s="262"/>
    </row>
    <row r="15" spans="1:4" x14ac:dyDescent="0.25">
      <c r="A15" s="256"/>
      <c r="B15" s="312"/>
      <c r="C15" s="316"/>
      <c r="D15" s="263"/>
    </row>
    <row r="16" spans="1:4" x14ac:dyDescent="0.25">
      <c r="A16" s="259" t="s">
        <v>271</v>
      </c>
      <c r="B16" s="260">
        <v>0.12784631475982022</v>
      </c>
      <c r="C16" s="317">
        <v>0.36</v>
      </c>
      <c r="D16" s="323">
        <v>0.38280594330495293</v>
      </c>
    </row>
    <row r="17" spans="1:4" x14ac:dyDescent="0.25">
      <c r="A17" s="264" t="s">
        <v>272</v>
      </c>
      <c r="B17" s="321">
        <v>0.15739658537834172</v>
      </c>
      <c r="C17" s="322">
        <v>0.83</v>
      </c>
      <c r="D17" s="325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6" t="s">
        <v>119</v>
      </c>
      <c r="B1" s="356"/>
      <c r="C1" s="356"/>
      <c r="D1" s="356"/>
    </row>
    <row r="2" spans="1:4" ht="18.75" x14ac:dyDescent="0.25">
      <c r="A2" s="356" t="s">
        <v>261</v>
      </c>
      <c r="B2" s="356"/>
      <c r="C2" s="356"/>
      <c r="D2" s="356"/>
    </row>
    <row r="3" spans="1:4" ht="18.75" x14ac:dyDescent="0.25">
      <c r="A3" s="356" t="s">
        <v>313</v>
      </c>
      <c r="B3" s="356"/>
      <c r="C3" s="356"/>
      <c r="D3" s="356"/>
    </row>
    <row r="5" spans="1:4" x14ac:dyDescent="0.25">
      <c r="A5" s="361" t="s">
        <v>262</v>
      </c>
      <c r="B5" s="363" t="s">
        <v>263</v>
      </c>
      <c r="C5" s="363" t="s">
        <v>264</v>
      </c>
      <c r="D5" s="363" t="s">
        <v>1</v>
      </c>
    </row>
    <row r="6" spans="1:4" x14ac:dyDescent="0.25">
      <c r="A6" s="362"/>
      <c r="B6" s="364"/>
      <c r="C6" s="364"/>
      <c r="D6" s="364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7">
        <v>0.33</v>
      </c>
      <c r="D8" s="300">
        <v>0.23729578164828066</v>
      </c>
    </row>
    <row r="9" spans="1:4" x14ac:dyDescent="0.25">
      <c r="A9" s="259" t="s">
        <v>266</v>
      </c>
      <c r="B9" s="260">
        <v>0.2012108650434665</v>
      </c>
      <c r="C9" s="317">
        <v>0.55000000000000004</v>
      </c>
      <c r="D9" s="300">
        <v>0.37622342900957495</v>
      </c>
    </row>
    <row r="10" spans="1:4" x14ac:dyDescent="0.25">
      <c r="A10" s="261" t="s">
        <v>267</v>
      </c>
      <c r="B10" s="311"/>
      <c r="C10" s="311"/>
      <c r="D10" s="262"/>
    </row>
    <row r="11" spans="1:4" x14ac:dyDescent="0.25">
      <c r="A11" s="256"/>
      <c r="B11" s="312"/>
      <c r="C11" s="312"/>
      <c r="D11" s="263"/>
    </row>
    <row r="12" spans="1:4" x14ac:dyDescent="0.25">
      <c r="A12" s="259" t="s">
        <v>268</v>
      </c>
      <c r="B12" s="268">
        <v>1.6061764891449639E-2</v>
      </c>
      <c r="C12" s="314">
        <v>5.239564310986182E-2</v>
      </c>
      <c r="D12" s="299">
        <v>6.2017203429937731E-2</v>
      </c>
    </row>
    <row r="13" spans="1:4" x14ac:dyDescent="0.25">
      <c r="A13" s="259" t="s">
        <v>269</v>
      </c>
      <c r="B13" s="268">
        <v>0.12870342636231211</v>
      </c>
      <c r="C13" s="314">
        <v>0.14179836886725192</v>
      </c>
      <c r="D13" s="299">
        <v>0.16794587236705785</v>
      </c>
    </row>
    <row r="14" spans="1:4" x14ac:dyDescent="0.25">
      <c r="A14" s="261" t="s">
        <v>270</v>
      </c>
      <c r="B14" s="311"/>
      <c r="C14" s="315"/>
      <c r="D14" s="262"/>
    </row>
    <row r="15" spans="1:4" x14ac:dyDescent="0.25">
      <c r="A15" s="256"/>
      <c r="B15" s="312"/>
      <c r="C15" s="316"/>
      <c r="D15" s="263"/>
    </row>
    <row r="16" spans="1:4" x14ac:dyDescent="0.25">
      <c r="A16" s="259" t="s">
        <v>271</v>
      </c>
      <c r="B16" s="260">
        <v>0.12479671556089172</v>
      </c>
      <c r="C16" s="317">
        <v>0.37</v>
      </c>
      <c r="D16" s="300">
        <v>0.36926899456269247</v>
      </c>
    </row>
    <row r="17" spans="1:4" x14ac:dyDescent="0.25">
      <c r="A17" s="264" t="s">
        <v>272</v>
      </c>
      <c r="B17" s="321">
        <v>0.15258104958859181</v>
      </c>
      <c r="C17" s="322">
        <v>0.9</v>
      </c>
      <c r="D17" s="301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Seguros BS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2023-05-02T16:34:34Z</dcterms:modified>
</cp:coreProperties>
</file>